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/>
  </bookViews>
  <sheets>
    <sheet name="Záradék" sheetId="7" r:id="rId1"/>
    <sheet name="Összesítő" sheetId="6" r:id="rId2"/>
    <sheet name="Víz-, csatornaszerelés" sheetId="5" r:id="rId3"/>
    <sheet name="Szakipari munkák" sheetId="4" r:id="rId4"/>
    <sheet name="61" sheetId="1" r:id="rId5"/>
    <sheet name="62" sheetId="2" r:id="rId6"/>
    <sheet name="64" sheetId="3" r:id="rId7"/>
  </sheets>
  <definedNames>
    <definedName name="_xlnm.Print_Area" localSheetId="5">'62'!$A$1:$G$15</definedName>
    <definedName name="_xlnm.Print_Area" localSheetId="3">'Szakipari munkák'!$A$1:$G$77</definedName>
    <definedName name="_xlnm.Print_Area" localSheetId="2">'Víz-, csatornaszerelés'!$A$1:$G$79</definedName>
  </definedNames>
  <calcPr calcId="124519"/>
</workbook>
</file>

<file path=xl/calcChain.xml><?xml version="1.0" encoding="utf-8"?>
<calcChain xmlns="http://schemas.openxmlformats.org/spreadsheetml/2006/main">
  <c r="G71" i="4"/>
  <c r="G74"/>
  <c r="G66"/>
  <c r="G58"/>
  <c r="G50"/>
  <c r="G43"/>
  <c r="G36"/>
  <c r="G30"/>
  <c r="G26"/>
  <c r="G22"/>
  <c r="G13"/>
  <c r="G7"/>
  <c r="G9" i="1"/>
  <c r="G12" i="2"/>
  <c r="G8"/>
  <c r="G10" i="3"/>
  <c r="G77" i="4" l="1"/>
  <c r="G15" i="2"/>
  <c r="G76" i="5" l="1"/>
  <c r="G13" i="3"/>
  <c r="C6" i="6" s="1"/>
  <c r="C5"/>
  <c r="G12" i="1"/>
  <c r="C4" i="6" s="1"/>
  <c r="G74" i="5"/>
  <c r="G72"/>
  <c r="G70"/>
  <c r="G68"/>
  <c r="G66"/>
  <c r="G64"/>
  <c r="G62"/>
  <c r="G60"/>
  <c r="G58"/>
  <c r="G56"/>
  <c r="G54"/>
  <c r="G52"/>
  <c r="G50"/>
  <c r="G48"/>
  <c r="G46"/>
  <c r="G43"/>
  <c r="G41"/>
  <c r="G39"/>
  <c r="G37"/>
  <c r="G35"/>
  <c r="G34"/>
  <c r="G31"/>
  <c r="G29"/>
  <c r="G26"/>
  <c r="G23"/>
  <c r="G20"/>
  <c r="G17"/>
  <c r="G15"/>
  <c r="G13"/>
  <c r="G11"/>
  <c r="G10"/>
  <c r="G8"/>
  <c r="G6"/>
  <c r="G4"/>
  <c r="G2"/>
  <c r="C3" i="6"/>
  <c r="G78" i="5" l="1"/>
  <c r="C2" i="6" s="1"/>
  <c r="C7" s="1"/>
  <c r="C24" i="7" l="1"/>
  <c r="C25" l="1"/>
  <c r="C26" s="1"/>
  <c r="C27" s="1"/>
  <c r="C28" s="1"/>
  <c r="C29" s="1"/>
  <c r="C30" s="1"/>
  <c r="C31" s="1"/>
  <c r="C32" s="1"/>
  <c r="C33" s="1"/>
</calcChain>
</file>

<file path=xl/sharedStrings.xml><?xml version="1.0" encoding="utf-8"?>
<sst xmlns="http://schemas.openxmlformats.org/spreadsheetml/2006/main" count="306" uniqueCount="222">
  <si>
    <t>Munkanem megnevezése</t>
  </si>
  <si>
    <t>Összege</t>
  </si>
  <si>
    <t>Ssz.</t>
  </si>
  <si>
    <t>Tételszám</t>
  </si>
  <si>
    <t>Tétel szövege</t>
  </si>
  <si>
    <t>Menny.</t>
  </si>
  <si>
    <t>Egység</t>
  </si>
  <si>
    <t>Egységár</t>
  </si>
  <si>
    <t>Összesen</t>
  </si>
  <si>
    <t>210030014710</t>
  </si>
  <si>
    <t>m3</t>
  </si>
  <si>
    <t>210030015356</t>
  </si>
  <si>
    <t>Földvisszatöltés munkagödörbe vagy munkaárokba, tömörítés nélkül, réteges elterítéssel, I-IV. osztályú talajban, kézi erővel, az anyag súlypontja karoláson belül, a vezeték (műtárgy) felett és mellett 50 cm vastagságig</t>
  </si>
  <si>
    <t>210040015462</t>
  </si>
  <si>
    <t>Talajjavító réteg készítése vonalas létesítményeknél, 3,00 m szélességig vagy építményen belül, homokból Természetes szemmegoszlású homok TH  0/4 P-TT Nyékládháza</t>
  </si>
  <si>
    <t>210080016251</t>
  </si>
  <si>
    <t>Tömörítés bármely tömörítési osztályban gépi erővel, vezeték felett és mellett, tömörségi fok: 85%</t>
  </si>
  <si>
    <t>540052069480</t>
  </si>
  <si>
    <t>m</t>
  </si>
  <si>
    <t>PP, PE, KPE nyomócső szerelése, földárokban, hegesztett kötésekkel, idomok nélkül, csőátmérő: 16-50 mm között PIPELIFE PE80 ivóvíz nyomócső 32x2,0 mm 7,5bar (C=1,25), 80VSDR176032200K</t>
  </si>
  <si>
    <t>db</t>
  </si>
  <si>
    <t>540160667233</t>
  </si>
  <si>
    <t>Fűtési és vízvezeték szakaszos és hálózati nyomáspróbája vízzel, 200 mm külső Ø-ig</t>
  </si>
  <si>
    <t>540160667250</t>
  </si>
  <si>
    <t>Csővezetékek fertőtlenítése, DN 200 méretig</t>
  </si>
  <si>
    <t>810013193205</t>
  </si>
  <si>
    <t>Ivóvíz vezeték, Ötrétegű cső szerelése, PE-Xc/Al/PE-Xc, PE-Xc/Al/PE-Xb, PE-Xb/Al/PE-Xb vagy PE-Xb/Al/PE anyagból, préselt csőkötésekkel, cső elhelyezése csőidomok nélkül, szakaszos nyomáspróbával, falhoronyba vagy padlószerkezetbe szerelve (horonyvésés</t>
  </si>
  <si>
    <t>külön tételben), DN 12-ig PIPELIFE RADOPRESS PEX-AL-PEX cső 16x2 mm/200m, RP16x2-200</t>
  </si>
  <si>
    <t>810013193866</t>
  </si>
  <si>
    <t xml:space="preserve">Ivóvíz vezeték, Ötrétegű cső szerelése, PE-Xc/Al/PE-Xc, PE-Xc/Al/PE-Xb, PE-Xb/Al/PE-Xb vagy PE-Xb/Al/PE anyagból, préselt csőkötésekkel, csőidomok és szerelvények elhelyezése, egy préselt kötéssel csatlakozó idomok, DN 12-ig PIPELIFE RADOPRESS réz talpas </t>
  </si>
  <si>
    <t>rövid falikorong 16/ 1/2", RP-AAE16/1/2</t>
  </si>
  <si>
    <t>810013196600</t>
  </si>
  <si>
    <t>Ivóvíz vezeték, Ötrétegű cső szerelése, PE-Xc/Al/PE-Xc, PE-Xc/Al/PE-Xb, PE-Xb/Al/PE-Xb vagy PE-Xb/Al/PE anyagból, préselt csőkötésekkel, csőidomok és szerelvények elhelyezése, három préselt kötéssel csatlakozó idomok, DN 12 PIPELIFE RADOPRESS réz egál</t>
  </si>
  <si>
    <t>T-idom 16, RP-T16</t>
  </si>
  <si>
    <t>810013196670</t>
  </si>
  <si>
    <t>Ivóvíz vezeték, Ötrétegű cső szerelése, PE-Xc/Al/PE-Xc, PE-Xc/Al/PE-Xb, PE-Xb/Al/PE-Xb vagy PE-Xb/Al/PE anyagból, préselt csőkötésekkel, csőidomok és szerelvények elhelyezése, három préselt kötéssel csatlakozó idomok, DN 15 PIPELIFE RADOPRESS réz egál</t>
  </si>
  <si>
    <t>T-idom 20, RP-T20</t>
  </si>
  <si>
    <t>810013196716</t>
  </si>
  <si>
    <t>Ivóvíz vezeték, Ötrétegű cső szerelése, PE-Xc/Al/PE-Xc, PE-Xc/Al/PE-Xb, PE-Xb/Al/PE-Xb vagy PE-Xb/Al/PE anyagból, préselt csőkötésekkel, csőidomok és szerelvények elhelyezése, három préselt kötéssel csatlakozó idomok, DN 15 PIPELIFE RADOPRESS réz</t>
  </si>
  <si>
    <t>szűkített T-idom 20x16x16, RP-T20/16/16</t>
  </si>
  <si>
    <t>810013197801</t>
  </si>
  <si>
    <t>Ivóvíz vezeték, Ötrétegű cső szerelése, PE-Xc/Al/PE-Xc, PE-Xc/Al/PE-Xb, PE-Xb/Al/PE-Xb vagy PE-Xb/Al/PE anyagból, kiegészítők elhelyezése, műanyag gégecső elhelyezése PIPELIFE RADOPRESS védőcső 16x2-es csőhöz, piros, 25/20mm, RP-PROT16-50R</t>
  </si>
  <si>
    <t>810022655926</t>
  </si>
  <si>
    <t>PP polipropilén lefolyóvezeték szerelése szakaszos tömörségi próbával, szabadon vagy padlócsatornába 90 °C tartós, 95 °C rövid ideig tartó hőmérséklet tűrésű- hangcsillapítás nélkül, gumitömítésű tokos kötéssel, csőtartókkal, kiegészítő elemek,</t>
  </si>
  <si>
    <t>légbeszívó elhelyezése HL904, Légbeszívó szelep DN32/40/50. Házmagasság 97mm, Teljesítmény: 5,5 l/s</t>
  </si>
  <si>
    <t>810020871916</t>
  </si>
  <si>
    <t>PVC lefolyóvezeték szerelése, tokos, gumigyűrűs kötésekkel, cső elhelyezése csőidomokkal, szakaszos tömörségi próbával, horonyba vagy padlócsatornába, DN 50 PVC vízvezetéki lefolyócső, KAEM  50x1.8x2000 mm tokosvégű</t>
  </si>
  <si>
    <t>810020871945</t>
  </si>
  <si>
    <t>PVC lefolyóvezeték szerelése, tokos, gumigyűrűs kötésekkel, cső elhelyezése csőidomokkal, szakaszos tömörségi próbával, horonyba vagy padlócsatornába, DN 100 PVC vízvezetéki lefolyócső, KAEM 110x2.2x2000 mm tokosvégű</t>
  </si>
  <si>
    <t>810020873596</t>
  </si>
  <si>
    <t>PVC-KGEM lefolyóvezeték szerelése, tokos, gumigyűrűs kötésekkel, csőidomok, kiegészítők elhelyezése, egycsatlakozású csőidomok, DN 100 PIPELIFE PVC-U csatorna ívidom 110 mm x 45°, KGB110X45P</t>
  </si>
  <si>
    <t>810020873986</t>
  </si>
  <si>
    <t>PVC-KGEM lefolyóvezeték szerelése, tokos, gumigyűrűs kötésekkel, csőidomok, kiegészítők elhelyezése, kétcsatlakozású csőidom, DN 100 PIPELIFE PVC-U csatorna ágidom 110 mm/110 mm x 45°, KGEA110/110X45P</t>
  </si>
  <si>
    <t>810020874003</t>
  </si>
  <si>
    <t>PVC-KGEM lefolyóvezeték szerelése, tokos, gumigyűrűs kötésekkel, csőidomok, kiegészítők elhelyezése, kétcsatlakozású csőidom, DN 100 KG-PVC áttoló karmantyú KGU 110 mm</t>
  </si>
  <si>
    <t>820012004044</t>
  </si>
  <si>
    <t>Egyoldalon menetes szerelvény elhelyezése, külső vagy belső menettel, illetve hollandival csatlakoztatva DN 15 légtelenítőszelep, kifolyó- és locsolószelep, töltőszelep MOFÉM kifolyószelep, gyorscsatlakozóval, légbeszívóval 1/2" sárgaréz, krómozott, 10</t>
  </si>
  <si>
    <t>bar, Kód: 162-0007-00</t>
  </si>
  <si>
    <t>820010936030</t>
  </si>
  <si>
    <t>Kétoldalon menetes szerelvény elhelyezése, külső vagy belső menettel, illetve hollandival csatlakoztatva DN 25 gömbcsap, víz- és gázfőcsap Mofém AHA Univerzális gömbcsap 1" bb. menettel, névleges méret 25 mm, sárgaréz, natúr, 16 bar, Kód: 113-0034-00</t>
  </si>
  <si>
    <t>820090968581</t>
  </si>
  <si>
    <t>Falikút, kiöntő vagy mosóvályú elhelyezése és bekötése, falikút, szifon (bűzelzáró) és csaptelep nélkül, acéllemezből-, rozsdamentes lemezből vagy öntöttvasból Acéllemez falikút, kívül-belül fehér tűzzománcozott, rövid hátlapú</t>
  </si>
  <si>
    <t>820091724590</t>
  </si>
  <si>
    <t>Mosdó vagy mosómedence berendezés elhelyezése és bekötése, kifolyószelep, bűzelzáró és sarokszelep nélkül, falra szerelhető porcelán kivitelben (komplett) B&amp;K Porcelán mosdó mozgáskorlátozottak részére döntőberendezéssel 675x570 mm Cikkszám: TH410AI</t>
  </si>
  <si>
    <t>820093673525</t>
  </si>
  <si>
    <t>WC csésze elhelyezése és bekötése, öblítőtartály, sarokszelep, WC ülőke,  nyomógomb nélkül, porcelánból, fali WC csésze, lapos öblítésű kivitelben B&amp;K Porcelán WC-kagyló mozgáskorlátozottak részére, fali, hátsó kifolyással Cikkszám: TH460I</t>
  </si>
  <si>
    <t>820090975020</t>
  </si>
  <si>
    <t>WC-csésze kiegészítő szerelvényeinek elhelyezése, WC-ülőke SOLINAR WC-ülőke, 8780 95, fehér</t>
  </si>
  <si>
    <t>820090976596</t>
  </si>
  <si>
    <t>Berendezési tárgyak szerelvényeinek felszerelése, sarokszelep szerelés Mofém sárgaréz sarokszelep 1/2"-1/2" sárgaréz, krómozott, 10 bar, Kód: 163-0002-00</t>
  </si>
  <si>
    <t>820090984401</t>
  </si>
  <si>
    <t>Csaptelepek és szerelvényeinek felszerelése, orvosi és speciális csaptelepek, mosdócsaptelep PRESTO 7000 karos keverő mosdócsap, mozgássérültek részére, Cikkszám: 68234</t>
  </si>
  <si>
    <t>820090985844</t>
  </si>
  <si>
    <t>Padló alatti illetve falbaépíthető bűzelzáró, padló alatti 1, 2, 3 ágú elhelyezése HL 300 padlószifon vízszintes kimenettel, 1 db oldalsó beömlési lehetőséggel, visszacsapó szelepes szifonbetéttel, 150x150 ráccsal, Terhelhetőség H (150 kg)</t>
  </si>
  <si>
    <t>820092659296</t>
  </si>
  <si>
    <t>Padló alatti illetve falba süllyeszthető bűzelzáró, padló feletti vagy falba süllyeszthető elhelyezése HL134.0/40, Mosdószifon (falba süllyesztve) DN40 kihúzható búvárcsővel, mozgássérült mosdóhoz, műanyag összekötőcsővel (szifonhoz külön rendelendő!)</t>
  </si>
  <si>
    <t>820091725343</t>
  </si>
  <si>
    <t>Mozgássérült vízellátási berendezések kiegészítő szerelvényeinek elhelyezése B&amp;K Fix kapaszkodó jobboldali megerősítéssel, szinterezett acél 600 mm, fehér Cikkszám: TH601L</t>
  </si>
  <si>
    <t>820091725440</t>
  </si>
  <si>
    <t>Mozgássérült vízellátási berendezések kiegészítő szerelvényeinek elhelyezése B&amp;K Felhajlítható kapaszkodó szinterezett acél 600 mm, fehér Cikkszám: TH600L</t>
  </si>
  <si>
    <t>820161022345</t>
  </si>
  <si>
    <t>Piperetárgyak elhelyezése egy-három helyen felerősítve, szappantartó ALFÖLDI/BÁZIS porcelán szappantartó lyukas, csavarozható, fehér, Kód: 4650 00 01</t>
  </si>
  <si>
    <t>Piperetárgyak elhelyezése egy-három helyen felerősítve, fogas ALFÖLDI/BÁZIS porcelán fogas kétágú, csavarozható, fehér, Kód: 4645 00</t>
  </si>
  <si>
    <t>Munkanem összesen:</t>
  </si>
  <si>
    <r>
      <t>Munkaárok földkiemelése közművesített területen, kézi erővel, bármely konzisztenciájú talajban, dúcolás nélkül, 2,0 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szelvényig, III. talajosztály</t>
    </r>
  </si>
  <si>
    <t>Víz-, csatornaszerelés</t>
  </si>
  <si>
    <t>szerelve (horonyvésés külön tételben), DN 12-ig PIPELIFE RADOPRESS PEX-AL-PEX cső 16x2 mm/200m, RP16x2-200</t>
  </si>
  <si>
    <t>m2</t>
  </si>
  <si>
    <t>Összesen:</t>
  </si>
  <si>
    <t xml:space="preserve">Név :                                  </t>
  </si>
  <si>
    <t xml:space="preserve">                                       </t>
  </si>
  <si>
    <t xml:space="preserve">Cím :                                  </t>
  </si>
  <si>
    <t xml:space="preserve">A munka leírása:                       </t>
  </si>
  <si>
    <t xml:space="preserve">Készült:                                                                      </t>
  </si>
  <si>
    <t>Költségvetés főösszesítő</t>
  </si>
  <si>
    <t>Megnevezés</t>
  </si>
  <si>
    <t>Összeg</t>
  </si>
  <si>
    <t>1. Építmény közvetlen költségei</t>
  </si>
  <si>
    <t>1.2 Építés közvetlen költségei</t>
  </si>
  <si>
    <t>1.3 Közvetlen önköltség összesen</t>
  </si>
  <si>
    <t>2.1 Fedezet vetítési alap</t>
  </si>
  <si>
    <t>2.2 Fedezet 2.1 után</t>
  </si>
  <si>
    <t>3.1 Tartalékkeret vetítési alap</t>
  </si>
  <si>
    <t>3.2 Tartalékkeret</t>
  </si>
  <si>
    <t>4.1 ÁFA vetítési alap</t>
  </si>
  <si>
    <t>4.2 Áfa</t>
  </si>
  <si>
    <t>5.  A munka ára</t>
  </si>
  <si>
    <t>Aláírás</t>
  </si>
  <si>
    <t xml:space="preserve">82-009-1860835 </t>
  </si>
  <si>
    <t>Épületgépészeti munkák
Épületgépészeti szerelvények és berendezések szerelése
Vízellátás berendezési tárgyai
WC öblítőtartály felszerelése és bekötése,
falsík elé szerelhető, műanyag
VALSIR Perk falon kívüli tartály, alsó pozicíó, 6-9 l öblítési mennyiséggel, kifolyó cső nélkül, Stop gombos, Cikkszám: VS846101</t>
  </si>
  <si>
    <t xml:space="preserve">82-016-3258131 </t>
  </si>
  <si>
    <t>Épületgépészeti munkák
Épületgépészeti szerelvények és berendezések szerelése
Épületgépészeti egyéb tevékenységek
Piperetárgyak elhelyezése
egy-három helyen felerősítve,
papír- és tasak tartó (higiéniai és intim)
MOFÉM Fiesta WC papír tartó, fedeles, kód: 501-1070-00</t>
  </si>
  <si>
    <t xml:space="preserve">82-016-4141452 </t>
  </si>
  <si>
    <t xml:space="preserve">82-016-3555160 </t>
  </si>
  <si>
    <t>Épületgépészeti munkák
Épületgépészeti szerelvények és berendezések szerelése
Épületgépészeti egyéb tevékenységek
Piperetárgyak elhelyezése
négy vagy több helyen felerősítve,
tükör, elektromos bekötés nélkül
Fazettázott tükör világítás nélkül, 50x40 cm</t>
  </si>
  <si>
    <t>ebből akme:</t>
  </si>
  <si>
    <t>Biharugra Községi Önkormányzat</t>
  </si>
  <si>
    <t>5538 Biharugra, Erzsébet u 25.</t>
  </si>
  <si>
    <t>Asz: 15344722-2-04</t>
  </si>
  <si>
    <t xml:space="preserve">Biharugrai Szabó Pál Könyvtár épületének energetikai fejlesztése                                                                    </t>
  </si>
  <si>
    <t>kiviteli tervek alapján</t>
  </si>
  <si>
    <t>Kertész Attila É09-0463</t>
  </si>
  <si>
    <t>okleveles építészmérnök, tervező</t>
  </si>
  <si>
    <t>tervezői  költségvetés</t>
  </si>
  <si>
    <t>Beton pályaburkolat készítése</t>
  </si>
  <si>
    <t>64-001-0693565</t>
  </si>
  <si>
    <t>Beton pályaburkolatok bontási és helyreállítási munkái</t>
  </si>
  <si>
    <t>Kavicsbeton burkolat bontása,</t>
  </si>
  <si>
    <t>kézi erővel, légkalapáccsal</t>
  </si>
  <si>
    <t>Kőburkolat készítése</t>
  </si>
  <si>
    <t>62-002-1640580</t>
  </si>
  <si>
    <t>Burkolatszegélyek</t>
  </si>
  <si>
    <t>Egyéb használatos szegélykövek, út és körforgalom szegélyek készítése, alapárok kiemelése nélkül, betonhézagolással,</t>
  </si>
  <si>
    <t>100 cm hosszú elemekből</t>
  </si>
  <si>
    <t>SEMMELROCK kerti szegély 100x20x5 cm, vörös</t>
  </si>
  <si>
    <t>62-003-0681495 </t>
  </si>
  <si>
    <t>Térburkolat készítése rendszerkövekből 6 cm-es vastagsággal,</t>
  </si>
  <si>
    <t>10x10x6 - 40x40x6 cm közötti méretekben</t>
  </si>
  <si>
    <t>A Beton-Viacolor Borostyán 10x20x6 cm, szürke</t>
  </si>
  <si>
    <t>61-004-0675351</t>
  </si>
  <si>
    <t>Útburkolatalap és makadámburkolat készítése</t>
  </si>
  <si>
    <t>Makadám rendszerű alapok</t>
  </si>
  <si>
    <t>Szórt alap készítése, egy rétegben,</t>
  </si>
  <si>
    <t>15-25 cm vastagságban, 4 cm hézagkitöltéssel,zúzottkőből vagy kohósalakkőből</t>
  </si>
  <si>
    <t>Zúzottkő NZ 55/100, Uzsa</t>
  </si>
  <si>
    <t>48-002-1258872</t>
  </si>
  <si>
    <t>Talajnedvesség elleni szigetelés;</t>
  </si>
  <si>
    <t>Padlószigetelés,</t>
  </si>
  <si>
    <t>egy rétegben, minimum 4,0 mm vastag</t>
  </si>
  <si>
    <t>elasztomerbitumenes (SBS modifikált vagy SBS/oxidált duo) lemezzel, aljzathoz foltonként vagy sávokban olvasztásos ragasztással, átlapolásoknál teljes felületű hegesztéssel fektetve</t>
  </si>
  <si>
    <t>VILLAS E-G 4 F/K Extra, üvegszövet hordozórétegű, 4 mm vastagságú, elasztomerbitumenes (SBS modifikált) lemez</t>
  </si>
  <si>
    <t>48-007-2063985 </t>
  </si>
  <si>
    <t>Padló hő-, hangszigetelő anyag elhelyezése, vízszintes felületen,</t>
  </si>
  <si>
    <t>aljzatbeton alá,</t>
  </si>
  <si>
    <t>úsztató rétegként vagy talajon fekvő padlószerkezetben,</t>
  </si>
  <si>
    <t>expandált polisztirolhab lemezzel</t>
  </si>
  <si>
    <t>ISOVER EPS 150 S 6 polisztirolhab lemez 60 mm, Ë?D =0,032 (W/mK) 1000*500 mm lemezméret, egyenes él</t>
  </si>
  <si>
    <t>44-001-0355815</t>
  </si>
  <si>
    <t>Fa beltéri nyílászárók</t>
  </si>
  <si>
    <t>elhelyezése, előre kihagyott falnyílásba, utólagos elhelyezéssel, tömítés nélkül,(szerelvényezve, finom beállítással),</t>
  </si>
  <si>
    <t>MDF vagy keményhéjszerkezetes ajtó,</t>
  </si>
  <si>
    <t>6,01-10,00 m kerület között</t>
  </si>
  <si>
    <t>minimális tok belméret 90 cm, kontrasztos festéssel, C kilincsel, foglaltságjelző, kívülről nyitható félfordítós kialakítással</t>
  </si>
  <si>
    <t>110/210</t>
  </si>
  <si>
    <t>Beltéri kazettás ajtó, felül üvegezhető, egyszárnyú, fa v Z acél  tokkal,  100x210 cm</t>
  </si>
  <si>
    <t>21-011-2614066</t>
  </si>
  <si>
    <t>Feltöltések alap- és lábazati falak közé és alagsori vagy alá nem pincézett földszinti padozatok alá, az anyag szétterítésével, mozgatásával,</t>
  </si>
  <si>
    <t>osztályozatlan kavicsból</t>
  </si>
  <si>
    <t>Természetes szemmegoszlású kavics, THK 0/32 Q-TT, Ártánd</t>
  </si>
  <si>
    <t>31-000-0034810</t>
  </si>
  <si>
    <t>Bontási munkák</t>
  </si>
  <si>
    <t>Beton aljzatok, járdák bontása 10 cm vastagságig,</t>
  </si>
  <si>
    <t>kavicsbetonból, salakbetonból</t>
  </si>
  <si>
    <t>31-030-0062410</t>
  </si>
  <si>
    <t>Beton aljzat készítése helyszínen kevert betonból,</t>
  </si>
  <si>
    <t>kézi továbbítással és bedolgozással,merev aljzatra, tartószerkezetre léccel lehúzva,</t>
  </si>
  <si>
    <t>kavicsbetonból, C 8/10 - C 16/20kissé képlékeny konzisztenciájú betonból,</t>
  </si>
  <si>
    <t>6 cm vastagság felett</t>
  </si>
  <si>
    <t>C12/15 - X0b(H) kissé képlékeny kavicsbeton keverék CEM 32,5 pc. Dçmax = 16 mm, m = 6,4 finomsági modulussa</t>
  </si>
  <si>
    <t>33-000-0087382</t>
  </si>
  <si>
    <t>Válaszfal bontása,</t>
  </si>
  <si>
    <t>égetett agyag-kerámia termékekből,</t>
  </si>
  <si>
    <t>erősítő pillérrel vagy erősítő pillér nélkül falazva,</t>
  </si>
  <si>
    <t>kisméretű, mészhomok, magasított vagy nagyméretű téglából,</t>
  </si>
  <si>
    <t>15 cm vastagságig,</t>
  </si>
  <si>
    <t>falazó, cementes mészhabarcsból falazva</t>
  </si>
  <si>
    <t>42-011-1676523</t>
  </si>
  <si>
    <t>Hidegburkolatok aljzatelőkészítése</t>
  </si>
  <si>
    <t>Padlóburkolat hordozószerkezetének felületelőkészítése</t>
  </si>
  <si>
    <t>beltérben,</t>
  </si>
  <si>
    <t>beton alapfelületen</t>
  </si>
  <si>
    <t>kenhető víz- és páraszigetelés felhordása egy rétegben, hajlaterősítő szalag elhelyezésével</t>
  </si>
  <si>
    <t>MUREXIN KS 1 folyékonyfólia</t>
  </si>
  <si>
    <t>42-012-0226674</t>
  </si>
  <si>
    <t>Fal-, pillér-, oszlopburkolat készítése</t>
  </si>
  <si>
    <t>tégla, beton, vakolt alapfelületen,</t>
  </si>
  <si>
    <t>mázas kerámiával,</t>
  </si>
  <si>
    <t>kötésben vagy hálósan, 3-5 mm vtg. ragasztóba rakva, 1-10 mm fugaszélességgel,</t>
  </si>
  <si>
    <t>25x25 - 40x40 cm közötti lapmérettel</t>
  </si>
  <si>
    <t>MAPEI Adesilex P9 C2TE cementkötésű ragasztóhabarcs, szürke, Ultracolor Plus fugázó, fehér</t>
  </si>
  <si>
    <t>42-022-0248700 </t>
  </si>
  <si>
    <t>Padlóburkolat készítése,</t>
  </si>
  <si>
    <t>gres, kőporcelán lappal,</t>
  </si>
  <si>
    <t>kötésben vagy hálósan, 3-5 mm vtg. ragasztóba rakva, 1-10 mm fugaszéleséggel,</t>
  </si>
  <si>
    <t>20x20 - 40x40 cm közötti lapmérettel</t>
  </si>
  <si>
    <t>MAPEI Keraflex flexibilis csemperagasztó, szürke, Ultracolor Plus 100 fugázó, fehér</t>
  </si>
  <si>
    <t>21-003-0014710</t>
  </si>
  <si>
    <t>bármely konzisztenciájú talajban, dúcolás nélkül,</t>
  </si>
  <si>
    <t>2,0 m2 szelvényig,</t>
  </si>
  <si>
    <t>III. talajosztály</t>
  </si>
  <si>
    <t>61 Útburkolatalap és makadámburkolat készítése</t>
  </si>
  <si>
    <t>62 Kőburkolat készítése</t>
  </si>
  <si>
    <t>64 Beton pályaburkolat készítése</t>
  </si>
  <si>
    <t>04</t>
  </si>
  <si>
    <t>Akadálymentesítés és kapcsolódó munkái</t>
  </si>
  <si>
    <t xml:space="preserve"> Kelt:      2018 év július hó  12</t>
  </si>
  <si>
    <t>Szakipari munkák</t>
  </si>
  <si>
    <t>Munkaárok földkiemelése közművesített területen,kézi erővel</t>
  </si>
  <si>
    <t>klt</t>
  </si>
  <si>
    <t>Akadálymentesítéshez kapcsolódó feliratok táblák elhelyezése Akadálymentes parkoló felfestése, táblázása</t>
  </si>
  <si>
    <t>kapcsolódó munkákkal, kompletten</t>
  </si>
  <si>
    <t>Egyedi ajánlat alapján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</si>
</sst>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6">
    <font>
      <sz val="11"/>
      <color theme="1"/>
      <name val="Calibri"/>
      <family val="2"/>
      <charset val="238"/>
      <scheme val="minor"/>
    </font>
    <font>
      <sz val="10"/>
      <color indexed="8"/>
      <name val="Times New Roman CE"/>
      <charset val="238"/>
    </font>
    <font>
      <vertAlign val="superscript"/>
      <sz val="10"/>
      <color indexed="8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rgb="FFFF0000"/>
      <name val="Times New Roman CE"/>
      <charset val="238"/>
    </font>
    <font>
      <sz val="10"/>
      <color rgb="FFFF0000"/>
      <name val="Times New Roman CE"/>
      <charset val="238"/>
    </font>
    <font>
      <b/>
      <sz val="12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8"/>
      <color theme="1"/>
      <name val="Times New Roman CE"/>
      <charset val="238"/>
    </font>
    <font>
      <b/>
      <sz val="8"/>
      <color theme="1"/>
      <name val="Times New Roman CE"/>
      <charset val="238"/>
    </font>
    <font>
      <b/>
      <sz val="12"/>
      <color indexed="8"/>
      <name val="Arial"/>
      <family val="2"/>
      <charset val="238"/>
    </font>
    <font>
      <b/>
      <sz val="9"/>
      <color rgb="FF00000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5">
    <xf numFmtId="0" fontId="0" fillId="0" borderId="0" xfId="0"/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6" fillId="0" borderId="2" xfId="0" applyFont="1" applyBorder="1" applyAlignment="1">
      <alignment vertical="top"/>
    </xf>
    <xf numFmtId="10" fontId="6" fillId="0" borderId="2" xfId="0" applyNumberFormat="1" applyFont="1" applyBorder="1" applyAlignment="1">
      <alignment vertical="top"/>
    </xf>
    <xf numFmtId="0" fontId="6" fillId="0" borderId="3" xfId="0" applyFont="1" applyBorder="1" applyAlignment="1">
      <alignment horizontal="center" vertical="top"/>
    </xf>
    <xf numFmtId="0" fontId="6" fillId="0" borderId="0" xfId="0" applyFont="1" applyAlignment="1">
      <alignment horizontal="left" vertical="top"/>
    </xf>
    <xf numFmtId="0" fontId="6" fillId="0" borderId="2" xfId="0" applyFont="1" applyBorder="1" applyAlignment="1">
      <alignment horizontal="right" vertical="top"/>
    </xf>
    <xf numFmtId="0" fontId="6" fillId="0" borderId="0" xfId="0" applyFont="1" applyAlignment="1">
      <alignment horizontal="right" vertical="top"/>
    </xf>
    <xf numFmtId="0" fontId="4" fillId="0" borderId="0" xfId="0" applyFont="1" applyFill="1" applyAlignment="1">
      <alignment horizontal="left" vertical="top" wrapText="1"/>
    </xf>
    <xf numFmtId="0" fontId="8" fillId="0" borderId="0" xfId="0" applyFont="1" applyAlignment="1">
      <alignment horizontal="right" vertical="top" wrapText="1"/>
    </xf>
    <xf numFmtId="164" fontId="5" fillId="0" borderId="1" xfId="1" applyNumberFormat="1" applyFont="1" applyBorder="1" applyAlignment="1">
      <alignment horizontal="right" vertical="top" wrapText="1"/>
    </xf>
    <xf numFmtId="0" fontId="4" fillId="0" borderId="0" xfId="0" applyFont="1" applyFill="1" applyAlignment="1">
      <alignment vertical="top" wrapText="1"/>
    </xf>
    <xf numFmtId="0" fontId="12" fillId="0" borderId="0" xfId="0" applyFont="1" applyAlignment="1">
      <alignment vertical="top" wrapText="1"/>
    </xf>
    <xf numFmtId="49" fontId="4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horizontal="right" vertical="top" wrapText="1"/>
    </xf>
    <xf numFmtId="0" fontId="0" fillId="0" borderId="0" xfId="0" applyFill="1"/>
    <xf numFmtId="0" fontId="6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49" fontId="6" fillId="0" borderId="0" xfId="0" applyNumberFormat="1" applyFont="1" applyAlignment="1">
      <alignment horizontal="left" vertical="top" wrapText="1"/>
    </xf>
    <xf numFmtId="164" fontId="0" fillId="0" borderId="0" xfId="1" applyNumberFormat="1" applyFont="1"/>
    <xf numFmtId="0" fontId="1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1" fontId="0" fillId="0" borderId="0" xfId="0" applyNumberFormat="1" applyFill="1"/>
    <xf numFmtId="0" fontId="7" fillId="0" borderId="1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15" fillId="0" borderId="0" xfId="0" applyFont="1" applyFill="1"/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164" fontId="13" fillId="0" borderId="0" xfId="1" applyNumberFormat="1" applyFont="1" applyBorder="1" applyAlignment="1">
      <alignment horizontal="right" vertical="top" wrapText="1"/>
    </xf>
    <xf numFmtId="0" fontId="5" fillId="0" borderId="1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right" vertical="top" wrapText="1"/>
    </xf>
    <xf numFmtId="164" fontId="5" fillId="0" borderId="1" xfId="1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 wrapText="1"/>
    </xf>
    <xf numFmtId="0" fontId="14" fillId="0" borderId="0" xfId="0" applyFont="1" applyFill="1" applyAlignment="1">
      <alignment horizontal="lef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164" fontId="7" fillId="0" borderId="1" xfId="1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right" vertical="top" wrapText="1"/>
    </xf>
    <xf numFmtId="164" fontId="6" fillId="0" borderId="3" xfId="1" applyNumberFormat="1" applyFont="1" applyFill="1" applyBorder="1" applyAlignment="1">
      <alignment horizontal="right" vertical="top" wrapText="1"/>
    </xf>
    <xf numFmtId="164" fontId="6" fillId="0" borderId="0" xfId="1" applyNumberFormat="1" applyFont="1" applyFill="1" applyAlignment="1">
      <alignment horizontal="right" vertical="top" wrapText="1"/>
    </xf>
    <xf numFmtId="164" fontId="6" fillId="0" borderId="2" xfId="1" applyNumberFormat="1" applyFont="1" applyFill="1" applyBorder="1" applyAlignment="1">
      <alignment horizontal="right" vertical="top" wrapText="1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BreakPreview" zoomScale="60" workbookViewId="0">
      <selection activeCell="H47" sqref="H47"/>
    </sheetView>
  </sheetViews>
  <sheetFormatPr defaultRowHeight="15.75"/>
  <cols>
    <col min="1" max="1" width="36.42578125" style="12" customWidth="1"/>
    <col min="2" max="2" width="10.7109375" style="12" customWidth="1"/>
    <col min="3" max="3" width="30.7109375" style="12" customWidth="1"/>
    <col min="4" max="16384" width="9.140625" style="12"/>
  </cols>
  <sheetData>
    <row r="1" spans="1:4" s="15" customFormat="1">
      <c r="A1" s="59"/>
      <c r="B1" s="59"/>
      <c r="C1" s="59"/>
      <c r="D1" s="59"/>
    </row>
    <row r="2" spans="1:4" s="15" customFormat="1">
      <c r="A2" s="59"/>
      <c r="B2" s="59"/>
      <c r="C2" s="59"/>
      <c r="D2" s="59"/>
    </row>
    <row r="3" spans="1:4" s="15" customFormat="1">
      <c r="A3" s="59"/>
      <c r="B3" s="59"/>
      <c r="C3" s="59"/>
      <c r="D3" s="59"/>
    </row>
    <row r="4" spans="1:4">
      <c r="A4" s="57"/>
      <c r="B4" s="57"/>
      <c r="C4" s="57"/>
      <c r="D4" s="57"/>
    </row>
    <row r="5" spans="1:4">
      <c r="A5" s="57"/>
      <c r="B5" s="57"/>
      <c r="C5" s="57"/>
      <c r="D5" s="57"/>
    </row>
    <row r="6" spans="1:4">
      <c r="A6" s="57"/>
      <c r="B6" s="57"/>
      <c r="C6" s="57"/>
      <c r="D6" s="57"/>
    </row>
    <row r="7" spans="1:4">
      <c r="A7" s="57"/>
      <c r="B7" s="57"/>
      <c r="C7" s="57"/>
      <c r="D7" s="57"/>
    </row>
    <row r="9" spans="1:4">
      <c r="A9" s="30" t="s">
        <v>89</v>
      </c>
      <c r="C9" s="12" t="s">
        <v>90</v>
      </c>
    </row>
    <row r="10" spans="1:4">
      <c r="A10" s="31" t="s">
        <v>116</v>
      </c>
      <c r="C10" s="12" t="s">
        <v>90</v>
      </c>
    </row>
    <row r="11" spans="1:4">
      <c r="A11" s="30" t="s">
        <v>91</v>
      </c>
      <c r="C11" s="31" t="s">
        <v>215</v>
      </c>
    </row>
    <row r="12" spans="1:4">
      <c r="A12" s="31" t="s">
        <v>117</v>
      </c>
      <c r="C12" s="31" t="s">
        <v>121</v>
      </c>
    </row>
    <row r="13" spans="1:4">
      <c r="A13" s="31" t="s">
        <v>118</v>
      </c>
      <c r="C13" s="31" t="s">
        <v>122</v>
      </c>
    </row>
    <row r="14" spans="1:4">
      <c r="A14" s="30" t="s">
        <v>90</v>
      </c>
      <c r="C14" s="33"/>
    </row>
    <row r="15" spans="1:4">
      <c r="A15" s="30" t="s">
        <v>92</v>
      </c>
      <c r="C15" s="56" t="s">
        <v>123</v>
      </c>
    </row>
    <row r="16" spans="1:4" ht="31.5">
      <c r="A16" s="13" t="s">
        <v>119</v>
      </c>
    </row>
    <row r="17" spans="1:5">
      <c r="A17" s="32" t="s">
        <v>213</v>
      </c>
    </row>
    <row r="18" spans="1:5" ht="31.5">
      <c r="A18" s="13" t="s">
        <v>214</v>
      </c>
    </row>
    <row r="19" spans="1:5">
      <c r="A19" s="12" t="s">
        <v>93</v>
      </c>
    </row>
    <row r="20" spans="1:5">
      <c r="A20" s="30" t="s">
        <v>120</v>
      </c>
    </row>
    <row r="22" spans="1:5">
      <c r="A22" s="58" t="s">
        <v>94</v>
      </c>
      <c r="B22" s="58"/>
      <c r="C22" s="58"/>
    </row>
    <row r="23" spans="1:5">
      <c r="A23" s="16" t="s">
        <v>95</v>
      </c>
      <c r="B23" s="16"/>
      <c r="C23" s="20" t="s">
        <v>96</v>
      </c>
      <c r="D23" s="21"/>
    </row>
    <row r="24" spans="1:5">
      <c r="A24" s="16" t="s">
        <v>97</v>
      </c>
      <c r="B24" s="16"/>
      <c r="C24" s="16">
        <f>ROUND(SUM(Összesítő!C2:C6),0)</f>
        <v>0</v>
      </c>
      <c r="E24" s="30"/>
    </row>
    <row r="25" spans="1:5">
      <c r="A25" s="16" t="s">
        <v>98</v>
      </c>
      <c r="B25" s="16"/>
      <c r="C25" s="16">
        <f>ROUND(C24,0)</f>
        <v>0</v>
      </c>
    </row>
    <row r="26" spans="1:5">
      <c r="A26" s="12" t="s">
        <v>99</v>
      </c>
      <c r="C26" s="12">
        <f>ROUND(C25,0)</f>
        <v>0</v>
      </c>
    </row>
    <row r="27" spans="1:5">
      <c r="A27" s="12" t="s">
        <v>100</v>
      </c>
      <c r="C27" s="12">
        <f>ROUND(D25+C26,0)</f>
        <v>0</v>
      </c>
    </row>
    <row r="28" spans="1:5">
      <c r="A28" s="16" t="s">
        <v>101</v>
      </c>
      <c r="B28" s="17">
        <v>0.27</v>
      </c>
      <c r="C28" s="16">
        <f>ROUND(C27*B28,0)</f>
        <v>0</v>
      </c>
    </row>
    <row r="29" spans="1:5">
      <c r="A29" s="12" t="s">
        <v>102</v>
      </c>
      <c r="C29" s="12">
        <f>ROUND(C27+C28,0)</f>
        <v>0</v>
      </c>
    </row>
    <row r="30" spans="1:5">
      <c r="A30" s="16" t="s">
        <v>103</v>
      </c>
      <c r="B30" s="17">
        <v>0</v>
      </c>
      <c r="C30" s="16">
        <f>ROUND(C29*B30,0)</f>
        <v>0</v>
      </c>
    </row>
    <row r="31" spans="1:5">
      <c r="A31" s="12" t="s">
        <v>104</v>
      </c>
      <c r="C31" s="12">
        <f>ROUND(C29+C30,0)</f>
        <v>0</v>
      </c>
    </row>
    <row r="32" spans="1:5">
      <c r="A32" s="16" t="s">
        <v>105</v>
      </c>
      <c r="B32" s="17">
        <v>0</v>
      </c>
      <c r="C32" s="16">
        <f>ROUND(C31*B32,0)</f>
        <v>0</v>
      </c>
    </row>
    <row r="33" spans="1:3">
      <c r="A33" s="16" t="s">
        <v>106</v>
      </c>
      <c r="B33" s="16"/>
      <c r="C33" s="16">
        <f>ROUND(C31+C32,0)</f>
        <v>0</v>
      </c>
    </row>
    <row r="37" spans="1:3">
      <c r="C37" s="18" t="s">
        <v>107</v>
      </c>
    </row>
    <row r="39" spans="1:3">
      <c r="A39" s="19"/>
    </row>
    <row r="40" spans="1:3">
      <c r="A40" s="19"/>
    </row>
    <row r="41" spans="1:3">
      <c r="A41" s="19"/>
    </row>
  </sheetData>
  <mergeCells count="8">
    <mergeCell ref="A7:D7"/>
    <mergeCell ref="A22:C22"/>
    <mergeCell ref="A1:D1"/>
    <mergeCell ref="A2:D2"/>
    <mergeCell ref="A3:D3"/>
    <mergeCell ref="A4:D4"/>
    <mergeCell ref="A5:D5"/>
    <mergeCell ref="A6:D6"/>
  </mergeCells>
  <pageMargins left="1" right="1" top="1" bottom="1" header="0.41666666666666669" footer="0.41666666666666669"/>
  <pageSetup paperSize="9" scale="91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8"/>
  <sheetViews>
    <sheetView view="pageBreakPreview" zoomScale="60" workbookViewId="0">
      <selection activeCell="F37" sqref="F37"/>
    </sheetView>
  </sheetViews>
  <sheetFormatPr defaultRowHeight="15.75"/>
  <cols>
    <col min="1" max="1" width="9.140625" style="13"/>
    <col min="2" max="2" width="36.42578125" style="13" customWidth="1"/>
    <col min="3" max="4" width="20.7109375" style="13" customWidth="1"/>
    <col min="5" max="5" width="13.7109375" style="13" customWidth="1"/>
    <col min="6" max="16384" width="9.140625" style="13"/>
  </cols>
  <sheetData>
    <row r="1" spans="2:5" s="14" customFormat="1">
      <c r="B1" s="37" t="s">
        <v>0</v>
      </c>
      <c r="C1" s="61" t="s">
        <v>1</v>
      </c>
      <c r="D1" s="61"/>
      <c r="E1" s="37"/>
    </row>
    <row r="2" spans="2:5">
      <c r="B2" s="38" t="s">
        <v>85</v>
      </c>
      <c r="C2" s="62">
        <f>'Víz-, csatornaszerelés'!G78</f>
        <v>0</v>
      </c>
      <c r="D2" s="62"/>
      <c r="E2" s="39"/>
    </row>
    <row r="3" spans="2:5">
      <c r="B3" s="38" t="s">
        <v>216</v>
      </c>
      <c r="C3" s="63">
        <f>'Szakipari munkák'!G77</f>
        <v>0</v>
      </c>
      <c r="D3" s="63"/>
      <c r="E3" s="39"/>
    </row>
    <row r="4" spans="2:5" ht="31.5">
      <c r="B4" s="38" t="s">
        <v>210</v>
      </c>
      <c r="C4" s="63">
        <f>'61'!G12</f>
        <v>0</v>
      </c>
      <c r="D4" s="63"/>
      <c r="E4" s="38"/>
    </row>
    <row r="5" spans="2:5">
      <c r="B5" s="38" t="s">
        <v>211</v>
      </c>
      <c r="C5" s="63">
        <f>'62'!G15</f>
        <v>0</v>
      </c>
      <c r="D5" s="63"/>
      <c r="E5" s="38"/>
    </row>
    <row r="6" spans="2:5">
      <c r="B6" s="38" t="s">
        <v>212</v>
      </c>
      <c r="C6" s="64">
        <f>'64'!G13</f>
        <v>0</v>
      </c>
      <c r="D6" s="64"/>
      <c r="E6" s="38"/>
    </row>
    <row r="7" spans="2:5" s="14" customFormat="1">
      <c r="B7" s="37" t="s">
        <v>88</v>
      </c>
      <c r="C7" s="60">
        <f>ROUND(SUM(C2:C6), 0)</f>
        <v>0</v>
      </c>
      <c r="D7" s="60"/>
      <c r="E7" s="37"/>
    </row>
    <row r="8" spans="2:5">
      <c r="B8" s="38"/>
      <c r="C8" s="38"/>
      <c r="D8" s="39"/>
      <c r="E8" s="38"/>
    </row>
  </sheetData>
  <mergeCells count="7">
    <mergeCell ref="C7:D7"/>
    <mergeCell ref="C1:D1"/>
    <mergeCell ref="C2:D2"/>
    <mergeCell ref="C3:D3"/>
    <mergeCell ref="C4:D4"/>
    <mergeCell ref="C5:D5"/>
    <mergeCell ref="C6:D6"/>
  </mergeCells>
  <pageMargins left="1" right="1" top="1" bottom="1" header="0.41666666666666669" footer="0.41666666666666669"/>
  <pageSetup paperSize="9" scale="79" orientation="portrait" useFirstPageNumber="1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79"/>
  <sheetViews>
    <sheetView view="pageBreakPreview" topLeftCell="A55" zoomScale="40" zoomScaleSheetLayoutView="40" workbookViewId="0">
      <selection activeCell="P26" sqref="P26"/>
    </sheetView>
  </sheetViews>
  <sheetFormatPr defaultRowHeight="12.75"/>
  <cols>
    <col min="1" max="1" width="4.28515625" style="22" customWidth="1"/>
    <col min="2" max="2" width="9.28515625" style="25" customWidth="1"/>
    <col min="3" max="3" width="36.7109375" style="25" customWidth="1"/>
    <col min="4" max="4" width="6.7109375" style="28" customWidth="1"/>
    <col min="5" max="5" width="6.7109375" style="25" customWidth="1"/>
    <col min="6" max="7" width="11.7109375" style="28" customWidth="1"/>
    <col min="8" max="8" width="15.7109375" style="28" customWidth="1"/>
    <col min="9" max="9" width="9.140625" style="28"/>
    <col min="10" max="16384" width="9.140625" style="25"/>
  </cols>
  <sheetData>
    <row r="1" spans="1:10" s="49" customFormat="1">
      <c r="A1" s="46" t="s">
        <v>2</v>
      </c>
      <c r="B1" s="47" t="s">
        <v>3</v>
      </c>
      <c r="C1" s="47" t="s">
        <v>4</v>
      </c>
      <c r="D1" s="45" t="s">
        <v>5</v>
      </c>
      <c r="E1" s="47" t="s">
        <v>6</v>
      </c>
      <c r="F1" s="45" t="s">
        <v>7</v>
      </c>
      <c r="G1" s="45" t="s">
        <v>8</v>
      </c>
      <c r="H1" s="48"/>
      <c r="I1" s="48"/>
    </row>
    <row r="2" spans="1:10" ht="54">
      <c r="A2" s="22">
        <v>1</v>
      </c>
      <c r="B2" s="27" t="s">
        <v>9</v>
      </c>
      <c r="C2" s="27" t="s">
        <v>84</v>
      </c>
      <c r="D2" s="28">
        <v>1</v>
      </c>
      <c r="E2" s="25" t="s">
        <v>10</v>
      </c>
      <c r="F2" s="29"/>
      <c r="G2" s="28">
        <f>ROUND(D2*F2, 0)</f>
        <v>0</v>
      </c>
    </row>
    <row r="4" spans="1:10" ht="76.5">
      <c r="A4" s="22">
        <v>2</v>
      </c>
      <c r="B4" s="27" t="s">
        <v>11</v>
      </c>
      <c r="C4" s="27" t="s">
        <v>12</v>
      </c>
      <c r="D4" s="28">
        <v>1</v>
      </c>
      <c r="E4" s="25" t="s">
        <v>10</v>
      </c>
      <c r="F4" s="29"/>
      <c r="G4" s="28">
        <f>ROUND(D4*F4, 0)</f>
        <v>0</v>
      </c>
      <c r="J4" s="28"/>
    </row>
    <row r="6" spans="1:10" ht="63.75">
      <c r="A6" s="22">
        <v>3</v>
      </c>
      <c r="B6" s="27" t="s">
        <v>13</v>
      </c>
      <c r="C6" s="27" t="s">
        <v>14</v>
      </c>
      <c r="D6" s="28">
        <v>1</v>
      </c>
      <c r="E6" s="25" t="s">
        <v>10</v>
      </c>
      <c r="F6" s="29"/>
      <c r="G6" s="28">
        <f>ROUND(D6*F6, 0)</f>
        <v>0</v>
      </c>
    </row>
    <row r="8" spans="1:10" ht="38.25">
      <c r="A8" s="22">
        <v>4</v>
      </c>
      <c r="B8" s="27" t="s">
        <v>15</v>
      </c>
      <c r="C8" s="27" t="s">
        <v>16</v>
      </c>
      <c r="D8" s="28">
        <v>1</v>
      </c>
      <c r="E8" s="25" t="s">
        <v>10</v>
      </c>
      <c r="F8" s="29"/>
      <c r="G8" s="28">
        <f>ROUND(D8*F8, 0)</f>
        <v>0</v>
      </c>
    </row>
    <row r="9" spans="1:10">
      <c r="J9" s="49"/>
    </row>
    <row r="10" spans="1:10" ht="63.75">
      <c r="A10" s="22">
        <v>5</v>
      </c>
      <c r="B10" s="27" t="s">
        <v>17</v>
      </c>
      <c r="C10" s="27" t="s">
        <v>19</v>
      </c>
      <c r="D10" s="28">
        <v>5</v>
      </c>
      <c r="E10" s="25" t="s">
        <v>18</v>
      </c>
      <c r="F10" s="29"/>
      <c r="G10" s="28">
        <f>ROUND(D10*F10, 0)</f>
        <v>0</v>
      </c>
    </row>
    <row r="11" spans="1:10" ht="25.5">
      <c r="A11" s="22">
        <v>6</v>
      </c>
      <c r="B11" s="27" t="s">
        <v>21</v>
      </c>
      <c r="C11" s="27" t="s">
        <v>22</v>
      </c>
      <c r="D11" s="28">
        <v>10</v>
      </c>
      <c r="E11" s="25" t="s">
        <v>18</v>
      </c>
      <c r="F11" s="29"/>
      <c r="G11" s="28">
        <f>ROUND(D11*F11, 0)</f>
        <v>0</v>
      </c>
    </row>
    <row r="13" spans="1:10" ht="25.5">
      <c r="A13" s="22">
        <v>7</v>
      </c>
      <c r="B13" s="27" t="s">
        <v>23</v>
      </c>
      <c r="C13" s="27" t="s">
        <v>24</v>
      </c>
      <c r="D13" s="28">
        <v>10</v>
      </c>
      <c r="E13" s="25" t="s">
        <v>18</v>
      </c>
      <c r="F13" s="29"/>
      <c r="G13" s="28">
        <f>ROUND(D13*F13, 0)</f>
        <v>0</v>
      </c>
    </row>
    <row r="14" spans="1:10">
      <c r="J14" s="49"/>
    </row>
    <row r="15" spans="1:10" ht="89.25">
      <c r="A15" s="22">
        <v>8</v>
      </c>
      <c r="B15" s="27" t="s">
        <v>25</v>
      </c>
      <c r="C15" s="27" t="s">
        <v>26</v>
      </c>
      <c r="D15" s="28">
        <v>15</v>
      </c>
      <c r="E15" s="25" t="s">
        <v>18</v>
      </c>
      <c r="F15" s="29"/>
      <c r="G15" s="28">
        <f>ROUND(D15*F15, 0)</f>
        <v>0</v>
      </c>
    </row>
    <row r="16" spans="1:10" ht="38.25">
      <c r="C16" s="27" t="s">
        <v>27</v>
      </c>
    </row>
    <row r="17" spans="1:7" ht="89.25">
      <c r="A17" s="22">
        <v>11</v>
      </c>
      <c r="B17" s="27" t="s">
        <v>28</v>
      </c>
      <c r="C17" s="27" t="s">
        <v>29</v>
      </c>
      <c r="D17" s="28">
        <v>5</v>
      </c>
      <c r="E17" s="25" t="s">
        <v>20</v>
      </c>
      <c r="F17" s="29"/>
      <c r="G17" s="28">
        <f>ROUND(D17*F17, 0)</f>
        <v>0</v>
      </c>
    </row>
    <row r="18" spans="1:7">
      <c r="C18" s="27" t="s">
        <v>30</v>
      </c>
    </row>
    <row r="20" spans="1:7" ht="89.25">
      <c r="A20" s="22">
        <v>12</v>
      </c>
      <c r="B20" s="27" t="s">
        <v>31</v>
      </c>
      <c r="C20" s="27" t="s">
        <v>32</v>
      </c>
      <c r="D20" s="28">
        <v>5</v>
      </c>
      <c r="E20" s="25" t="s">
        <v>20</v>
      </c>
      <c r="F20" s="29"/>
      <c r="G20" s="28">
        <f>ROUND(D20*F20, 0)</f>
        <v>0</v>
      </c>
    </row>
    <row r="21" spans="1:7">
      <c r="C21" s="27" t="s">
        <v>33</v>
      </c>
    </row>
    <row r="23" spans="1:7" ht="89.25">
      <c r="A23" s="22">
        <v>13</v>
      </c>
      <c r="B23" s="27" t="s">
        <v>34</v>
      </c>
      <c r="C23" s="27" t="s">
        <v>35</v>
      </c>
      <c r="D23" s="28">
        <v>5</v>
      </c>
      <c r="E23" s="25" t="s">
        <v>20</v>
      </c>
      <c r="F23" s="29"/>
      <c r="G23" s="28">
        <f>ROUND(D23*F23, 0)</f>
        <v>0</v>
      </c>
    </row>
    <row r="24" spans="1:7">
      <c r="C24" s="27" t="s">
        <v>36</v>
      </c>
    </row>
    <row r="26" spans="1:7" ht="89.25">
      <c r="A26" s="22">
        <v>14</v>
      </c>
      <c r="B26" s="27" t="s">
        <v>37</v>
      </c>
      <c r="C26" s="27" t="s">
        <v>38</v>
      </c>
      <c r="D26" s="28">
        <v>5</v>
      </c>
      <c r="E26" s="25" t="s">
        <v>20</v>
      </c>
      <c r="F26" s="29"/>
      <c r="G26" s="28">
        <f>ROUND(D26*F26, 0)</f>
        <v>0</v>
      </c>
    </row>
    <row r="27" spans="1:7">
      <c r="C27" s="27" t="s">
        <v>39</v>
      </c>
    </row>
    <row r="29" spans="1:7" ht="76.5">
      <c r="A29" s="22">
        <v>18</v>
      </c>
      <c r="B29" s="27" t="s">
        <v>40</v>
      </c>
      <c r="C29" s="27" t="s">
        <v>41</v>
      </c>
      <c r="D29" s="28">
        <v>15</v>
      </c>
      <c r="E29" s="25" t="s">
        <v>18</v>
      </c>
      <c r="F29" s="29"/>
      <c r="G29" s="28">
        <f>ROUND(D29*F29, 0)</f>
        <v>0</v>
      </c>
    </row>
    <row r="31" spans="1:7" ht="76.5">
      <c r="A31" s="22">
        <v>22</v>
      </c>
      <c r="B31" s="27" t="s">
        <v>42</v>
      </c>
      <c r="C31" s="27" t="s">
        <v>43</v>
      </c>
      <c r="D31" s="28">
        <v>3</v>
      </c>
      <c r="E31" s="25" t="s">
        <v>20</v>
      </c>
      <c r="F31" s="29"/>
      <c r="G31" s="28">
        <f>ROUND(D31*F31, 0)</f>
        <v>0</v>
      </c>
    </row>
    <row r="32" spans="1:7" ht="38.25">
      <c r="C32" s="27" t="s">
        <v>44</v>
      </c>
    </row>
    <row r="34" spans="1:7" ht="76.5">
      <c r="A34" s="22">
        <v>25</v>
      </c>
      <c r="B34" s="27" t="s">
        <v>45</v>
      </c>
      <c r="C34" s="27" t="s">
        <v>46</v>
      </c>
      <c r="D34" s="28">
        <v>5</v>
      </c>
      <c r="E34" s="25" t="s">
        <v>18</v>
      </c>
      <c r="F34" s="29"/>
      <c r="G34" s="28">
        <f>ROUND(D34*F34, 0)</f>
        <v>0</v>
      </c>
    </row>
    <row r="35" spans="1:7" ht="76.5">
      <c r="A35" s="22">
        <v>27</v>
      </c>
      <c r="B35" s="27" t="s">
        <v>47</v>
      </c>
      <c r="C35" s="27" t="s">
        <v>48</v>
      </c>
      <c r="D35" s="28">
        <v>5</v>
      </c>
      <c r="E35" s="25" t="s">
        <v>18</v>
      </c>
      <c r="F35" s="29"/>
      <c r="G35" s="28">
        <f>ROUND(D35*F35, 0)</f>
        <v>0</v>
      </c>
    </row>
    <row r="37" spans="1:7" ht="63.75">
      <c r="A37" s="22">
        <v>29</v>
      </c>
      <c r="B37" s="27" t="s">
        <v>49</v>
      </c>
      <c r="C37" s="27" t="s">
        <v>50</v>
      </c>
      <c r="D37" s="28">
        <v>4</v>
      </c>
      <c r="E37" s="25" t="s">
        <v>20</v>
      </c>
      <c r="F37" s="29"/>
      <c r="G37" s="28">
        <f>ROUND(D37*F37, 0)</f>
        <v>0</v>
      </c>
    </row>
    <row r="39" spans="1:7" ht="76.5">
      <c r="A39" s="22">
        <v>30</v>
      </c>
      <c r="B39" s="27" t="s">
        <v>51</v>
      </c>
      <c r="C39" s="27" t="s">
        <v>52</v>
      </c>
      <c r="D39" s="28">
        <v>1</v>
      </c>
      <c r="E39" s="25" t="s">
        <v>20</v>
      </c>
      <c r="F39" s="29"/>
      <c r="G39" s="28">
        <f>ROUND(D39*F39, 0)</f>
        <v>0</v>
      </c>
    </row>
    <row r="41" spans="1:7" ht="63.75">
      <c r="A41" s="22">
        <v>31</v>
      </c>
      <c r="B41" s="27" t="s">
        <v>53</v>
      </c>
      <c r="C41" s="27" t="s">
        <v>54</v>
      </c>
      <c r="D41" s="28">
        <v>2</v>
      </c>
      <c r="E41" s="25" t="s">
        <v>20</v>
      </c>
      <c r="F41" s="29"/>
      <c r="G41" s="28">
        <f>ROUND(D41*F41, 0)</f>
        <v>0</v>
      </c>
    </row>
    <row r="43" spans="1:7" ht="76.5">
      <c r="A43" s="22">
        <v>33</v>
      </c>
      <c r="B43" s="27" t="s">
        <v>55</v>
      </c>
      <c r="C43" s="27" t="s">
        <v>56</v>
      </c>
      <c r="D43" s="28">
        <v>1</v>
      </c>
      <c r="E43" s="25" t="s">
        <v>20</v>
      </c>
      <c r="F43" s="29"/>
      <c r="G43" s="28">
        <f>ROUND(D43*F43, 0)</f>
        <v>0</v>
      </c>
    </row>
    <row r="44" spans="1:7">
      <c r="C44" s="27" t="s">
        <v>57</v>
      </c>
    </row>
    <row r="46" spans="1:7" ht="76.5">
      <c r="A46" s="22">
        <v>35</v>
      </c>
      <c r="B46" s="27" t="s">
        <v>58</v>
      </c>
      <c r="C46" s="27" t="s">
        <v>59</v>
      </c>
      <c r="D46" s="28">
        <v>1</v>
      </c>
      <c r="E46" s="25" t="s">
        <v>20</v>
      </c>
      <c r="F46" s="29"/>
      <c r="G46" s="28">
        <f>ROUND(D46*F46, 0)</f>
        <v>0</v>
      </c>
    </row>
    <row r="48" spans="1:7" ht="76.5">
      <c r="A48" s="22">
        <v>37</v>
      </c>
      <c r="B48" s="27" t="s">
        <v>60</v>
      </c>
      <c r="C48" s="27" t="s">
        <v>61</v>
      </c>
      <c r="D48" s="28">
        <v>1</v>
      </c>
      <c r="E48" s="25" t="s">
        <v>20</v>
      </c>
      <c r="F48" s="29"/>
      <c r="G48" s="28">
        <f>ROUND(D48*F48, 0)</f>
        <v>0</v>
      </c>
    </row>
    <row r="50" spans="1:7" ht="89.25">
      <c r="A50" s="22">
        <v>40</v>
      </c>
      <c r="B50" s="27" t="s">
        <v>62</v>
      </c>
      <c r="C50" s="27" t="s">
        <v>63</v>
      </c>
      <c r="D50" s="28">
        <v>1</v>
      </c>
      <c r="E50" s="25" t="s">
        <v>20</v>
      </c>
      <c r="F50" s="29"/>
      <c r="G50" s="28">
        <f>ROUND(D50*F50, 0)</f>
        <v>0</v>
      </c>
    </row>
    <row r="52" spans="1:7" ht="89.25">
      <c r="A52" s="22">
        <v>45</v>
      </c>
      <c r="B52" s="27" t="s">
        <v>64</v>
      </c>
      <c r="C52" s="27" t="s">
        <v>65</v>
      </c>
      <c r="D52" s="28">
        <v>1</v>
      </c>
      <c r="E52" s="25" t="s">
        <v>20</v>
      </c>
      <c r="F52" s="29"/>
      <c r="G52" s="28">
        <f>ROUND(D52*F52, 0)</f>
        <v>0</v>
      </c>
    </row>
    <row r="54" spans="1:7" ht="38.25">
      <c r="A54" s="22">
        <v>46</v>
      </c>
      <c r="B54" s="27" t="s">
        <v>66</v>
      </c>
      <c r="C54" s="27" t="s">
        <v>67</v>
      </c>
      <c r="D54" s="28">
        <v>1</v>
      </c>
      <c r="E54" s="25" t="s">
        <v>20</v>
      </c>
      <c r="F54" s="29"/>
      <c r="G54" s="28">
        <f>ROUND(D54*F54, 0)</f>
        <v>0</v>
      </c>
    </row>
    <row r="56" spans="1:7" ht="114.75">
      <c r="A56" s="22">
        <v>47</v>
      </c>
      <c r="B56" s="25" t="s">
        <v>108</v>
      </c>
      <c r="C56" s="25" t="s">
        <v>109</v>
      </c>
      <c r="D56" s="28">
        <v>1</v>
      </c>
      <c r="E56" s="25" t="s">
        <v>20</v>
      </c>
      <c r="F56" s="29"/>
      <c r="G56" s="28">
        <f>ROUND(D56*F56, 0)</f>
        <v>0</v>
      </c>
    </row>
    <row r="57" spans="1:7">
      <c r="A57" s="25"/>
      <c r="D57" s="25"/>
      <c r="F57" s="25"/>
      <c r="G57" s="25"/>
    </row>
    <row r="58" spans="1:7" ht="51">
      <c r="A58" s="22">
        <v>49</v>
      </c>
      <c r="B58" s="27" t="s">
        <v>68</v>
      </c>
      <c r="C58" s="27" t="s">
        <v>69</v>
      </c>
      <c r="D58" s="28">
        <v>5</v>
      </c>
      <c r="E58" s="25" t="s">
        <v>20</v>
      </c>
      <c r="F58" s="29"/>
      <c r="G58" s="28">
        <f>ROUND(D58*F58, 0)</f>
        <v>0</v>
      </c>
    </row>
    <row r="59" spans="1:7" ht="15">
      <c r="B59" s="27"/>
      <c r="C59" s="27"/>
      <c r="F59" s="29"/>
    </row>
    <row r="60" spans="1:7" ht="63.75">
      <c r="A60" s="22">
        <v>56</v>
      </c>
      <c r="B60" s="27" t="s">
        <v>70</v>
      </c>
      <c r="C60" s="27" t="s">
        <v>71</v>
      </c>
      <c r="D60" s="28">
        <v>1</v>
      </c>
      <c r="E60" s="25" t="s">
        <v>20</v>
      </c>
      <c r="F60" s="29"/>
      <c r="G60" s="28">
        <f>ROUND(D60*F60, 0)</f>
        <v>0</v>
      </c>
    </row>
    <row r="62" spans="1:7" ht="76.5">
      <c r="A62" s="22">
        <v>57</v>
      </c>
      <c r="B62" s="27" t="s">
        <v>72</v>
      </c>
      <c r="C62" s="27" t="s">
        <v>73</v>
      </c>
      <c r="D62" s="28">
        <v>1</v>
      </c>
      <c r="E62" s="25" t="s">
        <v>20</v>
      </c>
      <c r="F62" s="29"/>
      <c r="G62" s="28">
        <f>ROUND(D62*F62, 0)</f>
        <v>0</v>
      </c>
    </row>
    <row r="64" spans="1:7" ht="89.25">
      <c r="A64" s="22">
        <v>58</v>
      </c>
      <c r="B64" s="27" t="s">
        <v>74</v>
      </c>
      <c r="C64" s="27" t="s">
        <v>75</v>
      </c>
      <c r="D64" s="28">
        <v>1</v>
      </c>
      <c r="E64" s="25" t="s">
        <v>20</v>
      </c>
      <c r="F64" s="29"/>
      <c r="G64" s="28">
        <f>ROUND(D64*F64, 0)</f>
        <v>0</v>
      </c>
    </row>
    <row r="66" spans="1:9" ht="63.75">
      <c r="A66" s="22">
        <v>63</v>
      </c>
      <c r="B66" s="27" t="s">
        <v>76</v>
      </c>
      <c r="C66" s="27" t="s">
        <v>77</v>
      </c>
      <c r="D66" s="28">
        <v>3</v>
      </c>
      <c r="E66" s="25" t="s">
        <v>20</v>
      </c>
      <c r="F66" s="29"/>
      <c r="G66" s="28">
        <f>ROUND(D66*F66, 0)</f>
        <v>0</v>
      </c>
    </row>
    <row r="68" spans="1:9" ht="51">
      <c r="A68" s="22">
        <v>64</v>
      </c>
      <c r="B68" s="27" t="s">
        <v>78</v>
      </c>
      <c r="C68" s="27" t="s">
        <v>79</v>
      </c>
      <c r="D68" s="28">
        <v>1</v>
      </c>
      <c r="E68" s="25" t="s">
        <v>20</v>
      </c>
      <c r="F68" s="29"/>
      <c r="G68" s="28">
        <f>ROUND(D68*F68, 0)</f>
        <v>0</v>
      </c>
    </row>
    <row r="70" spans="1:9" ht="114.75">
      <c r="A70" s="22">
        <v>66</v>
      </c>
      <c r="B70" s="25" t="s">
        <v>110</v>
      </c>
      <c r="C70" s="25" t="s">
        <v>111</v>
      </c>
      <c r="D70" s="28">
        <v>1</v>
      </c>
      <c r="E70" s="25" t="s">
        <v>20</v>
      </c>
      <c r="F70" s="29"/>
      <c r="G70" s="28">
        <f>ROUND(D70*F70, 0)</f>
        <v>0</v>
      </c>
    </row>
    <row r="72" spans="1:9" ht="51">
      <c r="A72" s="22">
        <v>67</v>
      </c>
      <c r="B72" s="27" t="s">
        <v>80</v>
      </c>
      <c r="C72" s="27" t="s">
        <v>81</v>
      </c>
      <c r="D72" s="28">
        <v>1</v>
      </c>
      <c r="E72" s="25" t="s">
        <v>20</v>
      </c>
      <c r="F72" s="29"/>
      <c r="G72" s="28">
        <f>ROUND(D72*F72, 0)</f>
        <v>0</v>
      </c>
    </row>
    <row r="74" spans="1:9" ht="51">
      <c r="A74" s="22">
        <v>68</v>
      </c>
      <c r="B74" s="25" t="s">
        <v>112</v>
      </c>
      <c r="C74" s="27" t="s">
        <v>82</v>
      </c>
      <c r="D74" s="28">
        <v>1</v>
      </c>
      <c r="E74" s="25" t="s">
        <v>20</v>
      </c>
      <c r="F74" s="29"/>
      <c r="G74" s="28">
        <f>ROUND(D74*F74, 0)</f>
        <v>0</v>
      </c>
    </row>
    <row r="76" spans="1:9" ht="102">
      <c r="A76" s="22">
        <v>71</v>
      </c>
      <c r="B76" s="27" t="s">
        <v>113</v>
      </c>
      <c r="C76" s="27" t="s">
        <v>114</v>
      </c>
      <c r="D76" s="28">
        <v>1</v>
      </c>
      <c r="E76" s="25" t="s">
        <v>20</v>
      </c>
      <c r="F76" s="29"/>
      <c r="G76" s="28">
        <f>ROUND(D76*F76, 0)</f>
        <v>0</v>
      </c>
      <c r="I76" s="29"/>
    </row>
    <row r="77" spans="1:9">
      <c r="I77" s="50"/>
    </row>
    <row r="78" spans="1:9" s="52" customFormat="1">
      <c r="A78" s="46"/>
      <c r="B78" s="47"/>
      <c r="C78" s="47" t="s">
        <v>83</v>
      </c>
      <c r="D78" s="45"/>
      <c r="E78" s="47"/>
      <c r="F78" s="45"/>
      <c r="G78" s="51">
        <f>ROUND(SUM(G2:G77), 0)</f>
        <v>0</v>
      </c>
      <c r="I78" s="45"/>
    </row>
    <row r="79" spans="1:9">
      <c r="C79" s="28" t="s">
        <v>115</v>
      </c>
      <c r="H79" s="45"/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r:id="rId1"/>
  <headerFooter>
    <oddHeader>&amp;L&amp;"Times New Roman CE,bold"&amp;10 Víz-, csatornaszerelés</oddHeader>
  </headerFooter>
  <rowBreaks count="4" manualBreakCount="4">
    <brk id="18" max="6" man="1"/>
    <brk id="35" max="6" man="1"/>
    <brk id="52" max="6" man="1"/>
    <brk id="68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77"/>
  <sheetViews>
    <sheetView view="pageBreakPreview" topLeftCell="A34" zoomScale="55" zoomScaleSheetLayoutView="55" workbookViewId="0">
      <selection activeCell="K40" sqref="K40"/>
    </sheetView>
  </sheetViews>
  <sheetFormatPr defaultRowHeight="12.75"/>
  <cols>
    <col min="1" max="1" width="4.28515625" style="22" customWidth="1"/>
    <col min="2" max="2" width="14.7109375" style="27" customWidth="1"/>
    <col min="3" max="3" width="45.85546875" style="27" customWidth="1"/>
    <col min="4" max="4" width="6.7109375" style="28" customWidth="1"/>
    <col min="5" max="5" width="6.7109375" style="25" customWidth="1"/>
    <col min="6" max="7" width="11.7109375" style="28" customWidth="1"/>
    <col min="8" max="8" width="15.7109375" style="28" customWidth="1"/>
    <col min="9" max="9" width="9.140625" style="28"/>
    <col min="10" max="16384" width="9.140625" style="25"/>
  </cols>
  <sheetData>
    <row r="1" spans="1:9" s="49" customFormat="1">
      <c r="A1" s="46"/>
      <c r="B1" s="53" t="s">
        <v>3</v>
      </c>
      <c r="C1" s="53" t="s">
        <v>4</v>
      </c>
      <c r="D1" s="45" t="s">
        <v>5</v>
      </c>
      <c r="E1" s="47" t="s">
        <v>6</v>
      </c>
      <c r="F1" s="45" t="s">
        <v>7</v>
      </c>
      <c r="G1" s="45" t="s">
        <v>8</v>
      </c>
      <c r="H1" s="48"/>
      <c r="I1" s="48"/>
    </row>
    <row r="3" spans="1:9" ht="15">
      <c r="A3" s="22">
        <v>1</v>
      </c>
      <c r="B3" s="27" t="s">
        <v>145</v>
      </c>
      <c r="C3" s="27" t="s">
        <v>146</v>
      </c>
      <c r="D3" s="35"/>
      <c r="E3" s="29"/>
      <c r="F3" s="29"/>
      <c r="G3" s="29"/>
    </row>
    <row r="4" spans="1:9" ht="15">
      <c r="C4" s="27" t="s">
        <v>147</v>
      </c>
      <c r="D4" s="35"/>
      <c r="E4" s="29"/>
      <c r="F4" s="29"/>
      <c r="G4" s="29"/>
    </row>
    <row r="5" spans="1:9" ht="15">
      <c r="C5" s="27" t="s">
        <v>148</v>
      </c>
      <c r="D5" s="35"/>
      <c r="E5" s="29"/>
      <c r="F5" s="29"/>
      <c r="G5" s="29"/>
    </row>
    <row r="6" spans="1:9" ht="51">
      <c r="C6" s="27" t="s">
        <v>149</v>
      </c>
      <c r="D6" s="35"/>
      <c r="E6" s="29"/>
      <c r="F6" s="29"/>
      <c r="G6" s="29"/>
    </row>
    <row r="7" spans="1:9" ht="38.25">
      <c r="C7" s="27" t="s">
        <v>150</v>
      </c>
      <c r="D7" s="35">
        <v>7</v>
      </c>
      <c r="E7" s="29" t="s">
        <v>87</v>
      </c>
      <c r="F7" s="29"/>
      <c r="G7" s="36">
        <f>D7*F7</f>
        <v>0</v>
      </c>
    </row>
    <row r="9" spans="1:9" ht="25.5">
      <c r="A9" s="22">
        <v>2</v>
      </c>
      <c r="B9" s="27" t="s">
        <v>151</v>
      </c>
      <c r="C9" s="27" t="s">
        <v>152</v>
      </c>
      <c r="D9" s="29"/>
      <c r="E9" s="29"/>
      <c r="F9" s="29"/>
      <c r="G9" s="29"/>
    </row>
    <row r="10" spans="1:9" ht="15">
      <c r="C10" s="27" t="s">
        <v>153</v>
      </c>
      <c r="D10" s="29"/>
      <c r="E10" s="29"/>
      <c r="F10" s="29"/>
      <c r="G10" s="29"/>
      <c r="H10" s="54"/>
    </row>
    <row r="11" spans="1:9" ht="15">
      <c r="C11" s="27" t="s">
        <v>154</v>
      </c>
      <c r="D11" s="29"/>
      <c r="E11" s="29"/>
      <c r="F11" s="29"/>
      <c r="G11" s="29"/>
    </row>
    <row r="12" spans="1:9" ht="15">
      <c r="C12" s="27" t="s">
        <v>155</v>
      </c>
      <c r="D12" s="29"/>
      <c r="E12" s="29"/>
      <c r="F12" s="29"/>
      <c r="G12" s="29"/>
    </row>
    <row r="13" spans="1:9" ht="25.5">
      <c r="C13" s="27" t="s">
        <v>156</v>
      </c>
      <c r="D13" s="35">
        <v>6.3</v>
      </c>
      <c r="E13" s="29" t="s">
        <v>87</v>
      </c>
      <c r="F13" s="29"/>
      <c r="G13" s="36">
        <f>D13*F13</f>
        <v>0</v>
      </c>
    </row>
    <row r="14" spans="1:9" ht="15">
      <c r="F14" s="29"/>
    </row>
    <row r="15" spans="1:9" ht="38.25">
      <c r="C15" s="27" t="s">
        <v>86</v>
      </c>
    </row>
    <row r="17" spans="1:7" ht="15">
      <c r="A17" s="22">
        <v>3</v>
      </c>
      <c r="B17" s="27" t="s">
        <v>157</v>
      </c>
      <c r="C17" s="27" t="s">
        <v>158</v>
      </c>
      <c r="D17" s="29"/>
      <c r="E17" s="29"/>
      <c r="F17" s="29"/>
      <c r="G17" s="36"/>
    </row>
    <row r="18" spans="1:7" ht="38.25">
      <c r="C18" s="27" t="s">
        <v>159</v>
      </c>
      <c r="D18" s="29"/>
      <c r="E18" s="29"/>
      <c r="F18" s="29"/>
      <c r="G18" s="36"/>
    </row>
    <row r="19" spans="1:7" ht="15">
      <c r="C19" s="27" t="s">
        <v>160</v>
      </c>
      <c r="D19" s="29"/>
      <c r="E19" s="29"/>
      <c r="F19" s="29"/>
      <c r="G19" s="36"/>
    </row>
    <row r="20" spans="1:7" ht="15">
      <c r="C20" s="27" t="s">
        <v>161</v>
      </c>
      <c r="D20" s="29"/>
      <c r="E20" s="29"/>
      <c r="F20" s="29"/>
      <c r="G20" s="36"/>
    </row>
    <row r="21" spans="1:7" ht="38.25">
      <c r="C21" s="27" t="s">
        <v>162</v>
      </c>
      <c r="D21" s="29"/>
      <c r="E21" s="29"/>
      <c r="F21" s="29"/>
      <c r="G21" s="36"/>
    </row>
    <row r="22" spans="1:7" ht="25.5">
      <c r="B22" s="27" t="s">
        <v>163</v>
      </c>
      <c r="C22" s="27" t="s">
        <v>164</v>
      </c>
      <c r="D22" s="29">
        <v>1</v>
      </c>
      <c r="E22" s="29" t="s">
        <v>20</v>
      </c>
      <c r="F22" s="29"/>
      <c r="G22" s="36">
        <f>D22*F22</f>
        <v>0</v>
      </c>
    </row>
    <row r="23" spans="1:7" ht="15">
      <c r="F23" s="29"/>
    </row>
    <row r="24" spans="1:7" ht="38.25">
      <c r="A24" s="22">
        <v>4</v>
      </c>
      <c r="B24" s="27" t="s">
        <v>165</v>
      </c>
      <c r="C24" s="27" t="s">
        <v>166</v>
      </c>
      <c r="D24" s="35"/>
      <c r="E24" s="29"/>
      <c r="F24" s="29"/>
      <c r="G24" s="29"/>
    </row>
    <row r="25" spans="1:7" ht="15">
      <c r="C25" s="27" t="s">
        <v>167</v>
      </c>
      <c r="D25" s="35"/>
      <c r="E25" s="29"/>
      <c r="F25" s="29"/>
      <c r="G25" s="29"/>
    </row>
    <row r="26" spans="1:7" ht="25.5">
      <c r="C26" s="27" t="s">
        <v>168</v>
      </c>
      <c r="D26" s="35">
        <v>1.2</v>
      </c>
      <c r="E26" s="29" t="s">
        <v>10</v>
      </c>
      <c r="F26" s="29"/>
      <c r="G26" s="36">
        <f>D26*F26</f>
        <v>0</v>
      </c>
    </row>
    <row r="28" spans="1:7" ht="15">
      <c r="A28" s="22">
        <v>5</v>
      </c>
      <c r="B28" s="27" t="s">
        <v>169</v>
      </c>
      <c r="C28" s="27" t="s">
        <v>170</v>
      </c>
      <c r="D28" s="29"/>
      <c r="E28" s="29"/>
      <c r="F28" s="29"/>
      <c r="G28" s="29"/>
    </row>
    <row r="29" spans="1:7" ht="15">
      <c r="C29" s="27" t="s">
        <v>171</v>
      </c>
      <c r="D29" s="29"/>
      <c r="E29" s="29"/>
      <c r="F29" s="29"/>
      <c r="G29" s="29"/>
    </row>
    <row r="30" spans="1:7" ht="15">
      <c r="C30" s="27" t="s">
        <v>172</v>
      </c>
      <c r="D30" s="29">
        <v>6.3</v>
      </c>
      <c r="E30" s="29" t="s">
        <v>87</v>
      </c>
      <c r="F30" s="29"/>
      <c r="G30" s="36">
        <f>D30*F30</f>
        <v>0</v>
      </c>
    </row>
    <row r="31" spans="1:7" ht="15">
      <c r="D31" s="29"/>
      <c r="E31" s="29"/>
      <c r="F31" s="29"/>
      <c r="G31" s="29"/>
    </row>
    <row r="32" spans="1:7" ht="15">
      <c r="A32" s="22">
        <v>6</v>
      </c>
      <c r="B32" s="27" t="s">
        <v>173</v>
      </c>
      <c r="C32" s="27" t="s">
        <v>174</v>
      </c>
      <c r="D32" s="35"/>
      <c r="E32" s="29"/>
      <c r="F32" s="29"/>
      <c r="G32" s="36"/>
    </row>
    <row r="33" spans="1:7" ht="25.5">
      <c r="C33" s="27" t="s">
        <v>175</v>
      </c>
      <c r="D33" s="35"/>
      <c r="E33" s="29"/>
      <c r="F33" s="29"/>
      <c r="G33" s="36"/>
    </row>
    <row r="34" spans="1:7" ht="25.5">
      <c r="C34" s="27" t="s">
        <v>176</v>
      </c>
      <c r="D34" s="35"/>
      <c r="E34" s="29"/>
      <c r="F34" s="29"/>
      <c r="G34" s="36"/>
    </row>
    <row r="35" spans="1:7" ht="15">
      <c r="C35" s="27" t="s">
        <v>177</v>
      </c>
      <c r="D35" s="35"/>
      <c r="E35" s="29"/>
      <c r="F35" s="29"/>
      <c r="G35" s="36"/>
    </row>
    <row r="36" spans="1:7" ht="38.25">
      <c r="C36" s="27" t="s">
        <v>178</v>
      </c>
      <c r="D36" s="35">
        <v>1.2</v>
      </c>
      <c r="E36" s="29" t="s">
        <v>10</v>
      </c>
      <c r="F36" s="29"/>
      <c r="G36" s="36">
        <f>D36*F36</f>
        <v>0</v>
      </c>
    </row>
    <row r="38" spans="1:7" ht="15">
      <c r="A38" s="22">
        <v>7</v>
      </c>
      <c r="B38" s="27" t="s">
        <v>179</v>
      </c>
      <c r="C38" s="27" t="s">
        <v>180</v>
      </c>
      <c r="D38" s="35"/>
      <c r="E38" s="29"/>
      <c r="F38" s="29"/>
      <c r="G38" s="29"/>
    </row>
    <row r="39" spans="1:7" ht="15">
      <c r="C39" s="27" t="s">
        <v>181</v>
      </c>
      <c r="D39" s="35"/>
      <c r="E39" s="29"/>
      <c r="F39" s="29"/>
      <c r="G39" s="29"/>
    </row>
    <row r="40" spans="1:7" ht="15">
      <c r="C40" s="27" t="s">
        <v>182</v>
      </c>
      <c r="D40" s="35"/>
      <c r="E40" s="29"/>
      <c r="F40" s="29"/>
      <c r="G40" s="29"/>
    </row>
    <row r="41" spans="1:7" ht="25.5">
      <c r="C41" s="27" t="s">
        <v>183</v>
      </c>
      <c r="D41" s="35"/>
      <c r="E41" s="29"/>
      <c r="F41" s="29"/>
      <c r="G41" s="29"/>
    </row>
    <row r="42" spans="1:7" ht="15">
      <c r="C42" s="27" t="s">
        <v>184</v>
      </c>
      <c r="D42" s="35"/>
      <c r="E42" s="29"/>
      <c r="F42" s="29"/>
      <c r="G42" s="29"/>
    </row>
    <row r="43" spans="1:7" ht="15">
      <c r="C43" s="27" t="s">
        <v>185</v>
      </c>
      <c r="D43" s="35">
        <v>16</v>
      </c>
      <c r="E43" s="29" t="s">
        <v>87</v>
      </c>
      <c r="F43" s="29"/>
      <c r="G43" s="36">
        <f>D43*F43</f>
        <v>0</v>
      </c>
    </row>
    <row r="45" spans="1:7" ht="15">
      <c r="A45" s="22">
        <v>8</v>
      </c>
      <c r="B45" s="27" t="s">
        <v>186</v>
      </c>
      <c r="C45" s="27" t="s">
        <v>187</v>
      </c>
      <c r="D45" s="35"/>
      <c r="E45" s="29"/>
      <c r="F45" s="29"/>
      <c r="G45" s="29"/>
    </row>
    <row r="46" spans="1:7" ht="15">
      <c r="C46" s="27" t="s">
        <v>188</v>
      </c>
      <c r="D46" s="35"/>
      <c r="E46" s="29"/>
      <c r="F46" s="29"/>
      <c r="G46" s="29"/>
    </row>
    <row r="47" spans="1:7" ht="15">
      <c r="C47" s="27" t="s">
        <v>189</v>
      </c>
      <c r="D47" s="35"/>
      <c r="E47" s="29"/>
      <c r="F47" s="29"/>
      <c r="G47" s="29"/>
    </row>
    <row r="48" spans="1:7" ht="15">
      <c r="C48" s="27" t="s">
        <v>190</v>
      </c>
      <c r="D48" s="35"/>
      <c r="E48" s="29"/>
      <c r="F48" s="29"/>
      <c r="G48" s="29"/>
    </row>
    <row r="49" spans="1:8" ht="25.5">
      <c r="C49" s="27" t="s">
        <v>191</v>
      </c>
      <c r="D49" s="35"/>
      <c r="E49" s="29"/>
      <c r="F49" s="29"/>
      <c r="G49" s="29"/>
    </row>
    <row r="50" spans="1:8" ht="15">
      <c r="C50" s="27" t="s">
        <v>192</v>
      </c>
      <c r="D50" s="35">
        <v>8</v>
      </c>
      <c r="E50" s="29" t="s">
        <v>87</v>
      </c>
      <c r="F50" s="29"/>
      <c r="G50" s="36">
        <f>D50*F50</f>
        <v>0</v>
      </c>
    </row>
    <row r="51" spans="1:8" ht="15">
      <c r="D51" s="35"/>
      <c r="E51" s="29"/>
      <c r="F51" s="29"/>
      <c r="G51" s="36"/>
    </row>
    <row r="52" spans="1:8" ht="15">
      <c r="A52" s="22">
        <v>9</v>
      </c>
      <c r="B52" s="27" t="s">
        <v>193</v>
      </c>
      <c r="C52" s="27" t="s">
        <v>194</v>
      </c>
      <c r="D52" s="35"/>
      <c r="E52" s="29"/>
      <c r="F52" s="29"/>
      <c r="G52" s="36"/>
    </row>
    <row r="53" spans="1:8" ht="15">
      <c r="C53" s="27" t="s">
        <v>189</v>
      </c>
      <c r="D53" s="35"/>
      <c r="E53" s="29"/>
      <c r="F53" s="29"/>
      <c r="G53" s="36"/>
      <c r="H53" s="54"/>
    </row>
    <row r="54" spans="1:8" ht="15">
      <c r="C54" s="27" t="s">
        <v>195</v>
      </c>
      <c r="D54" s="35"/>
      <c r="E54" s="29"/>
      <c r="F54" s="29"/>
      <c r="G54" s="36"/>
    </row>
    <row r="55" spans="1:8" ht="15">
      <c r="C55" s="27" t="s">
        <v>196</v>
      </c>
      <c r="D55" s="35"/>
      <c r="E55" s="29"/>
      <c r="F55" s="29"/>
      <c r="G55" s="36"/>
    </row>
    <row r="56" spans="1:8" ht="25.5">
      <c r="C56" s="27" t="s">
        <v>197</v>
      </c>
      <c r="D56" s="35"/>
      <c r="E56" s="29"/>
      <c r="F56" s="29"/>
      <c r="G56" s="36"/>
    </row>
    <row r="57" spans="1:8" ht="15">
      <c r="C57" s="27" t="s">
        <v>198</v>
      </c>
      <c r="D57" s="35"/>
      <c r="E57" s="29"/>
      <c r="F57" s="29"/>
      <c r="G57" s="36"/>
    </row>
    <row r="58" spans="1:8" ht="25.5">
      <c r="C58" s="27" t="s">
        <v>199</v>
      </c>
      <c r="D58" s="35">
        <v>18</v>
      </c>
      <c r="E58" s="29" t="s">
        <v>87</v>
      </c>
      <c r="F58" s="29"/>
      <c r="G58" s="36">
        <f>D58*F58</f>
        <v>0</v>
      </c>
    </row>
    <row r="59" spans="1:8" ht="15">
      <c r="D59" s="35"/>
      <c r="E59" s="29"/>
      <c r="F59" s="29"/>
      <c r="G59" s="36"/>
    </row>
    <row r="60" spans="1:8" ht="15">
      <c r="A60" s="22">
        <v>10</v>
      </c>
      <c r="B60" s="27" t="s">
        <v>200</v>
      </c>
      <c r="C60" s="27" t="s">
        <v>201</v>
      </c>
      <c r="D60" s="35"/>
      <c r="E60" s="29"/>
      <c r="F60" s="29"/>
      <c r="G60" s="36"/>
    </row>
    <row r="61" spans="1:8" ht="15">
      <c r="C61" s="27" t="s">
        <v>189</v>
      </c>
      <c r="D61" s="35"/>
      <c r="E61" s="29"/>
      <c r="F61" s="29"/>
      <c r="G61" s="36"/>
    </row>
    <row r="62" spans="1:8" ht="15">
      <c r="C62" s="27" t="s">
        <v>195</v>
      </c>
      <c r="D62" s="35"/>
      <c r="E62" s="29"/>
      <c r="F62" s="29"/>
      <c r="G62" s="36"/>
    </row>
    <row r="63" spans="1:8" ht="15">
      <c r="C63" s="27" t="s">
        <v>202</v>
      </c>
      <c r="D63" s="35"/>
      <c r="E63" s="29"/>
      <c r="F63" s="29"/>
      <c r="G63" s="36"/>
    </row>
    <row r="64" spans="1:8" ht="25.5">
      <c r="C64" s="27" t="s">
        <v>203</v>
      </c>
      <c r="D64" s="35"/>
      <c r="E64" s="29"/>
      <c r="F64" s="29"/>
      <c r="G64" s="36"/>
    </row>
    <row r="65" spans="1:9" ht="15">
      <c r="C65" s="27" t="s">
        <v>204</v>
      </c>
      <c r="D65" s="35"/>
      <c r="E65" s="29"/>
      <c r="F65" s="29"/>
      <c r="G65" s="36"/>
    </row>
    <row r="66" spans="1:9" ht="25.5">
      <c r="C66" s="27" t="s">
        <v>205</v>
      </c>
      <c r="D66" s="29">
        <v>6.3</v>
      </c>
      <c r="E66" s="29" t="s">
        <v>87</v>
      </c>
      <c r="F66" s="29"/>
      <c r="G66" s="36">
        <f>D66*F66</f>
        <v>0</v>
      </c>
    </row>
    <row r="67" spans="1:9" ht="15">
      <c r="D67" s="29"/>
      <c r="E67" s="29"/>
      <c r="F67" s="29"/>
      <c r="G67" s="36"/>
    </row>
    <row r="68" spans="1:9" ht="25.5">
      <c r="A68" s="22">
        <v>11</v>
      </c>
      <c r="B68" s="27" t="s">
        <v>206</v>
      </c>
      <c r="C68" s="27" t="s">
        <v>217</v>
      </c>
      <c r="D68" s="35"/>
      <c r="E68" s="29"/>
      <c r="F68" s="29"/>
      <c r="G68" s="29"/>
    </row>
    <row r="69" spans="1:9" ht="15">
      <c r="C69" s="27" t="s">
        <v>207</v>
      </c>
      <c r="D69" s="29"/>
      <c r="E69" s="29"/>
      <c r="F69" s="29"/>
      <c r="G69" s="29"/>
    </row>
    <row r="70" spans="1:9" ht="15">
      <c r="C70" s="27" t="s">
        <v>208</v>
      </c>
      <c r="D70" s="35"/>
      <c r="E70" s="29"/>
      <c r="F70" s="29"/>
      <c r="G70" s="29"/>
    </row>
    <row r="71" spans="1:9" ht="15">
      <c r="C71" s="27" t="s">
        <v>209</v>
      </c>
      <c r="D71" s="35">
        <v>3.9</v>
      </c>
      <c r="E71" s="29" t="s">
        <v>10</v>
      </c>
      <c r="F71" s="29"/>
      <c r="G71" s="36">
        <f>D71*F71</f>
        <v>0</v>
      </c>
    </row>
    <row r="72" spans="1:9" ht="15">
      <c r="F72" s="29"/>
    </row>
    <row r="73" spans="1:9" ht="25.5">
      <c r="A73" s="22">
        <v>12</v>
      </c>
      <c r="B73" s="27" t="s">
        <v>221</v>
      </c>
      <c r="C73" s="27" t="s">
        <v>219</v>
      </c>
      <c r="D73" s="35"/>
      <c r="E73" s="29"/>
      <c r="F73" s="29"/>
      <c r="G73" s="29"/>
    </row>
    <row r="74" spans="1:9" s="52" customFormat="1" ht="15">
      <c r="A74" s="22"/>
      <c r="B74" s="27"/>
      <c r="C74" s="27" t="s">
        <v>220</v>
      </c>
      <c r="D74" s="35">
        <v>1</v>
      </c>
      <c r="E74" s="29" t="s">
        <v>218</v>
      </c>
      <c r="F74" s="29"/>
      <c r="G74" s="36">
        <f>D74*F74</f>
        <v>0</v>
      </c>
      <c r="H74" s="45"/>
      <c r="I74" s="55"/>
    </row>
    <row r="75" spans="1:9">
      <c r="D75" s="25"/>
      <c r="F75" s="25"/>
      <c r="G75" s="25"/>
    </row>
    <row r="77" spans="1:9">
      <c r="A77" s="46"/>
      <c r="B77" s="45"/>
      <c r="C77" s="45" t="s">
        <v>83</v>
      </c>
      <c r="D77" s="45"/>
      <c r="E77" s="47"/>
      <c r="F77" s="45"/>
      <c r="G77" s="45">
        <f>ROUND(SUM(G3:G76), 0)</f>
        <v>0</v>
      </c>
    </row>
  </sheetData>
  <pageMargins left="0.2361111111111111" right="0.2361111111111111" top="0.69444444444444442" bottom="0.69444444444444442" header="0.41666666666666669" footer="0.41666666666666669"/>
  <pageSetup paperSize="9" scale="91" orientation="portrait" useFirstPageNumber="1" r:id="rId1"/>
  <headerFooter>
    <oddHeader>&amp;L&amp;"Times New Roman CE,bold"&amp;10 Fűtésszerelés</oddHeader>
  </headerFooter>
  <rowBreaks count="1" manualBreakCount="1">
    <brk id="30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L20"/>
  <sheetViews>
    <sheetView view="pageBreakPreview" zoomScale="60" zoomScaleNormal="85" workbookViewId="0">
      <selection activeCell="F9" sqref="F9"/>
    </sheetView>
  </sheetViews>
  <sheetFormatPr defaultRowHeight="12.7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6" width="11.7109375" style="6" customWidth="1"/>
    <col min="7" max="7" width="13.28515625" style="6" customWidth="1"/>
    <col min="8" max="8" width="15.7109375" style="6" customWidth="1"/>
    <col min="9" max="9" width="10.42578125" style="6" customWidth="1"/>
    <col min="10" max="16384" width="9.140625" style="1"/>
  </cols>
  <sheetData>
    <row r="2" spans="1:12" ht="31.5">
      <c r="C2" s="34" t="s">
        <v>140</v>
      </c>
    </row>
    <row r="4" spans="1:12" s="4" customFormat="1">
      <c r="A4" s="7" t="s">
        <v>2</v>
      </c>
      <c r="B4" s="3" t="s">
        <v>3</v>
      </c>
      <c r="C4" s="3" t="s">
        <v>4</v>
      </c>
      <c r="D4" s="5" t="s">
        <v>5</v>
      </c>
      <c r="E4" s="3" t="s">
        <v>6</v>
      </c>
      <c r="F4" s="5" t="s">
        <v>7</v>
      </c>
      <c r="G4" s="5" t="s">
        <v>8</v>
      </c>
      <c r="H4" s="9"/>
      <c r="I4" s="9"/>
    </row>
    <row r="5" spans="1:12" ht="30">
      <c r="A5" s="29">
        <v>1</v>
      </c>
      <c r="B5" s="40" t="s">
        <v>139</v>
      </c>
      <c r="C5" s="35" t="s">
        <v>140</v>
      </c>
      <c r="D5" s="35"/>
      <c r="E5" s="35"/>
      <c r="F5" s="35"/>
      <c r="G5" s="29"/>
      <c r="L5" s="6"/>
    </row>
    <row r="6" spans="1:12" ht="15">
      <c r="A6" s="29"/>
      <c r="B6" s="29"/>
      <c r="C6" s="35" t="s">
        <v>141</v>
      </c>
      <c r="D6" s="35"/>
      <c r="E6" s="35"/>
      <c r="F6" s="35"/>
      <c r="G6" s="29"/>
      <c r="L6" s="6"/>
    </row>
    <row r="7" spans="1:12" ht="15">
      <c r="A7" s="29"/>
      <c r="B7" s="29"/>
      <c r="C7" s="35" t="s">
        <v>142</v>
      </c>
      <c r="D7" s="35"/>
      <c r="E7" s="35"/>
      <c r="F7" s="35"/>
      <c r="G7" s="29"/>
      <c r="L7" s="6"/>
    </row>
    <row r="8" spans="1:12" ht="45">
      <c r="A8" s="29"/>
      <c r="B8" s="29"/>
      <c r="C8" s="35" t="s">
        <v>143</v>
      </c>
      <c r="D8" s="35"/>
      <c r="E8" s="35"/>
      <c r="F8" s="35"/>
      <c r="G8" s="29"/>
      <c r="L8" s="6"/>
    </row>
    <row r="9" spans="1:12" ht="15">
      <c r="A9" s="29"/>
      <c r="B9" s="29"/>
      <c r="C9" s="35" t="s">
        <v>144</v>
      </c>
      <c r="D9" s="35">
        <v>8</v>
      </c>
      <c r="E9" s="35" t="s">
        <v>10</v>
      </c>
      <c r="F9" s="35"/>
      <c r="G9" s="36">
        <f>D9*F9</f>
        <v>0</v>
      </c>
      <c r="I9" s="23"/>
      <c r="L9" s="6"/>
    </row>
    <row r="10" spans="1:12">
      <c r="I10" s="41"/>
      <c r="J10" s="42"/>
      <c r="L10" s="6"/>
    </row>
    <row r="11" spans="1:12">
      <c r="I11" s="43"/>
      <c r="J11" s="42"/>
    </row>
    <row r="12" spans="1:12" s="11" customFormat="1">
      <c r="A12" s="7"/>
      <c r="B12" s="3"/>
      <c r="C12" s="3" t="s">
        <v>83</v>
      </c>
      <c r="D12" s="5"/>
      <c r="E12" s="3"/>
      <c r="F12" s="5"/>
      <c r="G12" s="24">
        <f>ROUND(SUM(G5:G11), 0)</f>
        <v>0</v>
      </c>
      <c r="H12" s="10"/>
      <c r="I12" s="44"/>
    </row>
    <row r="13" spans="1:12">
      <c r="I13" s="41"/>
      <c r="J13" s="42"/>
    </row>
    <row r="14" spans="1:12">
      <c r="I14" s="41"/>
      <c r="J14" s="42"/>
    </row>
    <row r="20" spans="12:12">
      <c r="L20" s="26"/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r:id="rId1"/>
  <headerFooter>
    <oddHeader>&amp;L&amp;"Times New Roman CE,bold"&amp;10 Napkollektor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I15"/>
  <sheetViews>
    <sheetView view="pageBreakPreview" zoomScale="60" workbookViewId="0">
      <selection activeCell="L56" sqref="L56"/>
    </sheetView>
  </sheetViews>
  <sheetFormatPr defaultRowHeight="12.7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11.7109375" style="6" customWidth="1"/>
    <col min="8" max="8" width="15.7109375" style="6" customWidth="1"/>
    <col min="9" max="9" width="9.140625" style="6"/>
    <col min="10" max="16384" width="9.140625" style="1"/>
  </cols>
  <sheetData>
    <row r="2" spans="1:9" ht="15.75">
      <c r="C2" s="34" t="s">
        <v>129</v>
      </c>
    </row>
    <row r="4" spans="1:9" s="4" customFormat="1">
      <c r="A4" s="7" t="s">
        <v>2</v>
      </c>
      <c r="B4" s="3" t="s">
        <v>3</v>
      </c>
      <c r="C4" s="3" t="s">
        <v>4</v>
      </c>
      <c r="D4" s="5" t="s">
        <v>5</v>
      </c>
      <c r="E4" s="3" t="s">
        <v>6</v>
      </c>
      <c r="F4" s="5" t="s">
        <v>7</v>
      </c>
      <c r="G4" s="5" t="s">
        <v>8</v>
      </c>
      <c r="H4" s="9"/>
      <c r="I4" s="9"/>
    </row>
    <row r="5" spans="1:9" ht="25.5">
      <c r="A5" s="29">
        <v>1</v>
      </c>
      <c r="B5" s="2" t="s">
        <v>130</v>
      </c>
      <c r="C5" s="25" t="s">
        <v>131</v>
      </c>
      <c r="D5" s="35"/>
      <c r="E5" s="35"/>
      <c r="F5" s="35"/>
      <c r="G5" s="29"/>
    </row>
    <row r="6" spans="1:9" ht="38.25">
      <c r="A6" s="29"/>
      <c r="B6" s="2"/>
      <c r="C6" s="25" t="s">
        <v>132</v>
      </c>
      <c r="D6" s="35"/>
      <c r="E6" s="35"/>
      <c r="F6" s="35"/>
      <c r="G6" s="29"/>
    </row>
    <row r="7" spans="1:9" ht="15">
      <c r="A7" s="29"/>
      <c r="B7" s="2"/>
      <c r="C7" s="25" t="s">
        <v>133</v>
      </c>
      <c r="D7" s="35"/>
      <c r="E7" s="35"/>
      <c r="F7" s="35"/>
      <c r="G7" s="29"/>
    </row>
    <row r="8" spans="1:9" ht="25.5">
      <c r="A8" s="29"/>
      <c r="B8" s="2"/>
      <c r="C8" s="25" t="s">
        <v>134</v>
      </c>
      <c r="D8" s="35">
        <v>60</v>
      </c>
      <c r="E8" s="35" t="s">
        <v>18</v>
      </c>
      <c r="F8" s="35"/>
      <c r="G8" s="36">
        <f>D8*F8</f>
        <v>0</v>
      </c>
      <c r="I8" s="35">
        <v>35.6</v>
      </c>
    </row>
    <row r="9" spans="1:9" ht="15">
      <c r="A9" s="29"/>
      <c r="B9" s="2"/>
      <c r="C9" s="25"/>
      <c r="D9" s="35"/>
      <c r="E9" s="35"/>
      <c r="F9" s="35"/>
      <c r="G9" s="29"/>
      <c r="I9" s="35"/>
    </row>
    <row r="10" spans="1:9" ht="25.5">
      <c r="A10" s="29"/>
      <c r="B10" s="2" t="s">
        <v>135</v>
      </c>
      <c r="C10" s="25" t="s">
        <v>136</v>
      </c>
      <c r="D10" s="29"/>
      <c r="E10" s="29"/>
      <c r="F10" s="29"/>
      <c r="G10" s="29"/>
      <c r="I10" s="29"/>
    </row>
    <row r="11" spans="1:9" ht="15">
      <c r="A11" s="29"/>
      <c r="B11" s="2"/>
      <c r="C11" s="25" t="s">
        <v>137</v>
      </c>
      <c r="D11" s="29"/>
      <c r="E11" s="29"/>
      <c r="F11" s="29"/>
      <c r="G11" s="29"/>
      <c r="I11" s="29"/>
    </row>
    <row r="12" spans="1:9" ht="25.5">
      <c r="A12" s="29"/>
      <c r="B12" s="29"/>
      <c r="C12" s="25" t="s">
        <v>138</v>
      </c>
      <c r="D12" s="29">
        <v>50</v>
      </c>
      <c r="E12" s="29" t="s">
        <v>87</v>
      </c>
      <c r="F12" s="29"/>
      <c r="G12" s="36">
        <f>D12*F12</f>
        <v>0</v>
      </c>
      <c r="H12" s="23"/>
      <c r="I12" s="29">
        <v>50</v>
      </c>
    </row>
    <row r="13" spans="1:9" ht="15">
      <c r="B13" s="2"/>
      <c r="C13" s="2"/>
      <c r="F13"/>
    </row>
    <row r="15" spans="1:9" s="11" customFormat="1">
      <c r="A15" s="7"/>
      <c r="B15" s="3"/>
      <c r="C15" s="3" t="s">
        <v>83</v>
      </c>
      <c r="D15" s="5"/>
      <c r="E15" s="3"/>
      <c r="F15" s="5"/>
      <c r="G15" s="5">
        <f>ROUND(SUM(G5:G14), 0)</f>
        <v>0</v>
      </c>
      <c r="H15" s="10"/>
      <c r="I15" s="10"/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r:id="rId1"/>
  <headerFooter>
    <oddHeader>&amp;L&amp;"Times New Roman CE,bold"&amp;10 Külső vízszerelés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view="pageBreakPreview" zoomScale="60" workbookViewId="0">
      <selection activeCell="J34" sqref="J34"/>
    </sheetView>
  </sheetViews>
  <sheetFormatPr defaultRowHeight="12.7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11.7109375" style="6" customWidth="1"/>
    <col min="8" max="8" width="15.7109375" style="6" customWidth="1"/>
    <col min="9" max="9" width="9.140625" style="6"/>
    <col min="10" max="16384" width="9.140625" style="1"/>
  </cols>
  <sheetData>
    <row r="1" spans="1:9" s="4" customFormat="1">
      <c r="H1" s="9"/>
      <c r="I1" s="9"/>
    </row>
    <row r="2" spans="1:9" ht="15.75">
      <c r="A2" s="29"/>
      <c r="B2" s="29"/>
      <c r="C2" s="34" t="s">
        <v>124</v>
      </c>
      <c r="D2" s="29"/>
      <c r="E2" s="29"/>
      <c r="F2" s="29"/>
      <c r="G2" s="29"/>
    </row>
    <row r="3" spans="1:9" ht="15">
      <c r="A3" s="29"/>
      <c r="B3" s="29"/>
      <c r="C3" s="29"/>
      <c r="D3" s="29"/>
      <c r="E3" s="29"/>
      <c r="F3" s="29"/>
      <c r="G3" s="29"/>
    </row>
    <row r="4" spans="1:9">
      <c r="A4" s="7" t="s">
        <v>2</v>
      </c>
      <c r="B4" s="3" t="s">
        <v>3</v>
      </c>
      <c r="C4" s="3" t="s">
        <v>4</v>
      </c>
      <c r="D4" s="5" t="s">
        <v>5</v>
      </c>
      <c r="E4" s="3" t="s">
        <v>6</v>
      </c>
      <c r="F4" s="5" t="s">
        <v>7</v>
      </c>
      <c r="G4" s="5" t="s">
        <v>8</v>
      </c>
    </row>
    <row r="5" spans="1:9" ht="15">
      <c r="A5" s="29"/>
      <c r="B5" s="29"/>
      <c r="C5" s="29"/>
      <c r="D5" s="29"/>
      <c r="E5" s="29"/>
      <c r="F5" s="29"/>
      <c r="G5" s="29"/>
    </row>
    <row r="6" spans="1:9" ht="30">
      <c r="A6" s="29">
        <v>1</v>
      </c>
      <c r="B6" s="2" t="s">
        <v>125</v>
      </c>
      <c r="C6" s="35" t="s">
        <v>126</v>
      </c>
      <c r="D6" s="35"/>
      <c r="E6" s="35"/>
      <c r="F6" s="35"/>
      <c r="G6" s="29"/>
    </row>
    <row r="7" spans="1:9" ht="15">
      <c r="A7" s="29"/>
      <c r="B7" s="29"/>
      <c r="C7" s="35" t="s">
        <v>127</v>
      </c>
      <c r="D7" s="35"/>
      <c r="E7" s="35"/>
      <c r="F7" s="35"/>
      <c r="G7" s="29"/>
    </row>
    <row r="8" spans="1:9" ht="15">
      <c r="A8" s="29"/>
      <c r="B8" s="29"/>
      <c r="C8" s="35" t="s">
        <v>128</v>
      </c>
      <c r="D8" s="35"/>
      <c r="E8" s="35"/>
      <c r="F8" s="35"/>
      <c r="G8" s="29"/>
    </row>
    <row r="9" spans="1:9" ht="15">
      <c r="A9" s="29"/>
      <c r="B9" s="29"/>
      <c r="C9" s="35"/>
      <c r="D9" s="35"/>
      <c r="E9" s="35"/>
      <c r="F9" s="35"/>
      <c r="G9" s="29"/>
      <c r="H9" s="23"/>
    </row>
    <row r="10" spans="1:9" ht="15">
      <c r="A10" s="29"/>
      <c r="B10" s="29"/>
      <c r="C10" s="35"/>
      <c r="D10" s="35">
        <v>5</v>
      </c>
      <c r="E10" s="35" t="s">
        <v>10</v>
      </c>
      <c r="F10" s="35"/>
      <c r="G10" s="36">
        <f>D10*F10</f>
        <v>0</v>
      </c>
    </row>
    <row r="13" spans="1:9" s="11" customFormat="1">
      <c r="A13" s="7"/>
      <c r="B13" s="3"/>
      <c r="C13" s="3" t="s">
        <v>83</v>
      </c>
      <c r="D13" s="5"/>
      <c r="E13" s="3"/>
      <c r="F13" s="5"/>
      <c r="G13" s="5">
        <f>ROUND(SUM(G2:G12), 0)</f>
        <v>0</v>
      </c>
      <c r="H13" s="10"/>
      <c r="I13" s="10"/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r:id="rId1"/>
  <headerFooter>
    <oddHeader>&amp;L&amp;"Times New Roman CE,bold"&amp;10 Külső csatornaszerelés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3</vt:i4>
      </vt:variant>
    </vt:vector>
  </HeadingPairs>
  <TitlesOfParts>
    <vt:vector size="10" baseType="lpstr">
      <vt:lpstr>Záradék</vt:lpstr>
      <vt:lpstr>Összesítő</vt:lpstr>
      <vt:lpstr>Víz-, csatornaszerelés</vt:lpstr>
      <vt:lpstr>Szakipari munkák</vt:lpstr>
      <vt:lpstr>61</vt:lpstr>
      <vt:lpstr>62</vt:lpstr>
      <vt:lpstr>64</vt:lpstr>
      <vt:lpstr>'62'!Nyomtatási_terület</vt:lpstr>
      <vt:lpstr>'Szakipari munkák'!Nyomtatási_terület</vt:lpstr>
      <vt:lpstr>'Víz-, csatornaszerelés'!Nyomtatási_terület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TVG Kft.</dc:creator>
  <cp:lastModifiedBy>User</cp:lastModifiedBy>
  <cp:lastPrinted>2018-07-29T13:44:26Z</cp:lastPrinted>
  <dcterms:created xsi:type="dcterms:W3CDTF">2017-06-26T10:47:47Z</dcterms:created>
  <dcterms:modified xsi:type="dcterms:W3CDTF">2018-07-29T13:56:50Z</dcterms:modified>
</cp:coreProperties>
</file>